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ŽNĚ 2021 hlášení\"/>
    </mc:Choice>
  </mc:AlternateContent>
  <bookViews>
    <workbookView xWindow="0" yWindow="0" windowWidth="28800" windowHeight="15396" firstSheet="3" activeTab="4"/>
  </bookViews>
  <sheets>
    <sheet name="Praha a Středočeský" sheetId="1" r:id="rId1"/>
    <sheet name="Jihočeský" sheetId="2" r:id="rId2"/>
    <sheet name="Královehradecký" sheetId="3" r:id="rId3"/>
    <sheet name="Karlovarský" sheetId="4" r:id="rId4"/>
    <sheet name="Ústecký" sheetId="5" r:id="rId5"/>
    <sheet name="Plzeňský" sheetId="6" r:id="rId6"/>
    <sheet name="Liberecký" sheetId="7" r:id="rId7"/>
    <sheet name="Pardubický" sheetId="8" r:id="rId8"/>
    <sheet name="Vysočina" sheetId="9" r:id="rId9"/>
    <sheet name="Jihomoravský" sheetId="10" r:id="rId10"/>
    <sheet name="Olomoucký" sheetId="11" r:id="rId11"/>
    <sheet name="Zlínský" sheetId="12" r:id="rId12"/>
    <sheet name="Moravskoslezský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5" i="5"/>
  <c r="G12" i="5" l="1"/>
  <c r="I13" i="5" l="1"/>
  <c r="J7" i="5" l="1"/>
  <c r="J5" i="5"/>
  <c r="I10" i="5" l="1"/>
  <c r="I11" i="5" l="1"/>
  <c r="I12" i="5" s="1"/>
  <c r="I25" i="5"/>
  <c r="I23" i="5"/>
  <c r="I24" i="5" s="1"/>
  <c r="I18" i="5"/>
  <c r="I7" i="5"/>
  <c r="I5" i="5"/>
  <c r="I6" i="5" s="1"/>
  <c r="I4" i="5"/>
  <c r="I26" i="5" l="1"/>
  <c r="I14" i="5"/>
  <c r="I8" i="5"/>
  <c r="I13" i="4"/>
  <c r="I11" i="4"/>
  <c r="I12" i="4" s="1"/>
  <c r="I7" i="4"/>
  <c r="I5" i="4"/>
  <c r="I6" i="4" s="1"/>
  <c r="I14" i="4" l="1"/>
  <c r="B7" i="5" l="1"/>
  <c r="B5" i="5"/>
  <c r="G5" i="5" l="1"/>
  <c r="G7" i="5"/>
  <c r="F7" i="5"/>
  <c r="F5" i="5"/>
  <c r="E5" i="5"/>
  <c r="E7" i="5"/>
  <c r="C5" i="5"/>
  <c r="C7" i="5"/>
  <c r="I22" i="5" l="1"/>
  <c r="I10" i="4"/>
  <c r="I4" i="4"/>
  <c r="G32" i="1"/>
  <c r="I22" i="13" l="1"/>
  <c r="I16" i="13"/>
  <c r="I10" i="13"/>
  <c r="I4" i="13"/>
  <c r="I40" i="2" l="1"/>
  <c r="I34" i="2"/>
  <c r="I28" i="2"/>
  <c r="I22" i="2"/>
  <c r="I16" i="2"/>
  <c r="I10" i="2"/>
  <c r="I4" i="2"/>
  <c r="J26" i="13" l="1"/>
  <c r="I26" i="13"/>
  <c r="H26" i="13"/>
  <c r="G26" i="13"/>
  <c r="F26" i="13"/>
  <c r="E26" i="13"/>
  <c r="D26" i="13"/>
  <c r="C26" i="13"/>
  <c r="B26" i="13"/>
  <c r="J20" i="13"/>
  <c r="I20" i="13"/>
  <c r="H20" i="13"/>
  <c r="G20" i="13"/>
  <c r="F20" i="13"/>
  <c r="E20" i="13"/>
  <c r="D20" i="13"/>
  <c r="C20" i="13"/>
  <c r="B20" i="13"/>
  <c r="J14" i="13"/>
  <c r="I14" i="13"/>
  <c r="H14" i="13"/>
  <c r="G14" i="13"/>
  <c r="F14" i="13"/>
  <c r="E14" i="13"/>
  <c r="D14" i="13"/>
  <c r="C14" i="13"/>
  <c r="B14" i="13"/>
  <c r="J8" i="13"/>
  <c r="I8" i="13"/>
  <c r="H8" i="13"/>
  <c r="G8" i="13"/>
  <c r="F8" i="13"/>
  <c r="E8" i="13"/>
  <c r="D8" i="13"/>
  <c r="C8" i="13"/>
  <c r="B8" i="13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32" i="9"/>
  <c r="I32" i="9"/>
  <c r="H32" i="9"/>
  <c r="G32" i="9"/>
  <c r="F32" i="9"/>
  <c r="E32" i="9"/>
  <c r="D32" i="9"/>
  <c r="C32" i="9"/>
  <c r="B32" i="9"/>
  <c r="J26" i="9"/>
  <c r="I26" i="9"/>
  <c r="H26" i="9"/>
  <c r="G26" i="9"/>
  <c r="F26" i="9"/>
  <c r="E26" i="9"/>
  <c r="D26" i="9"/>
  <c r="C26" i="9"/>
  <c r="B26" i="9"/>
  <c r="J20" i="9"/>
  <c r="I20" i="9"/>
  <c r="H20" i="9"/>
  <c r="G20" i="9"/>
  <c r="F20" i="9"/>
  <c r="E20" i="9"/>
  <c r="D20" i="9"/>
  <c r="C20" i="9"/>
  <c r="B20" i="9"/>
  <c r="J14" i="9"/>
  <c r="I14" i="9"/>
  <c r="H14" i="9"/>
  <c r="G14" i="9"/>
  <c r="F14" i="9"/>
  <c r="E14" i="9"/>
  <c r="D14" i="9"/>
  <c r="C14" i="9"/>
  <c r="B14" i="9"/>
  <c r="J8" i="9"/>
  <c r="I8" i="9"/>
  <c r="H8" i="9"/>
  <c r="G8" i="9"/>
  <c r="F8" i="9"/>
  <c r="E8" i="9"/>
  <c r="D8" i="9"/>
  <c r="C8" i="9"/>
  <c r="B8" i="9"/>
  <c r="J26" i="8"/>
  <c r="I26" i="8"/>
  <c r="H26" i="8"/>
  <c r="G26" i="8"/>
  <c r="F26" i="8"/>
  <c r="E26" i="8"/>
  <c r="D26" i="8"/>
  <c r="C26" i="8"/>
  <c r="B26" i="8"/>
  <c r="J20" i="8"/>
  <c r="I20" i="8"/>
  <c r="H20" i="8"/>
  <c r="G20" i="8"/>
  <c r="F20" i="8"/>
  <c r="E20" i="8"/>
  <c r="D20" i="8"/>
  <c r="C20" i="8"/>
  <c r="B20" i="8"/>
  <c r="J14" i="8"/>
  <c r="I14" i="8"/>
  <c r="H14" i="8"/>
  <c r="G14" i="8"/>
  <c r="F14" i="8"/>
  <c r="E14" i="8"/>
  <c r="D14" i="8"/>
  <c r="C14" i="8"/>
  <c r="B14" i="8"/>
  <c r="J8" i="8"/>
  <c r="I8" i="8"/>
  <c r="H8" i="8"/>
  <c r="G8" i="8"/>
  <c r="F8" i="8"/>
  <c r="E8" i="8"/>
  <c r="D8" i="8"/>
  <c r="C8" i="8"/>
  <c r="B8" i="8"/>
  <c r="J20" i="7"/>
  <c r="I20" i="7"/>
  <c r="H20" i="7"/>
  <c r="G20" i="7"/>
  <c r="F20" i="7"/>
  <c r="E20" i="7"/>
  <c r="D20" i="7"/>
  <c r="C20" i="7"/>
  <c r="B20" i="7"/>
  <c r="J14" i="7"/>
  <c r="I14" i="7"/>
  <c r="H14" i="7"/>
  <c r="G14" i="7"/>
  <c r="F14" i="7"/>
  <c r="E14" i="7"/>
  <c r="D14" i="7"/>
  <c r="C14" i="7"/>
  <c r="B14" i="7"/>
  <c r="J8" i="7"/>
  <c r="I8" i="7"/>
  <c r="H8" i="7"/>
  <c r="G8" i="7"/>
  <c r="F8" i="7"/>
  <c r="E8" i="7"/>
  <c r="D8" i="7"/>
  <c r="C8" i="7"/>
  <c r="B8" i="7"/>
  <c r="J32" i="6"/>
  <c r="I32" i="6"/>
  <c r="H32" i="6"/>
  <c r="G32" i="6"/>
  <c r="F32" i="6"/>
  <c r="E32" i="6"/>
  <c r="D32" i="6"/>
  <c r="C32" i="6"/>
  <c r="B32" i="6"/>
  <c r="J26" i="6"/>
  <c r="I26" i="6"/>
  <c r="H26" i="6"/>
  <c r="G26" i="6"/>
  <c r="F26" i="6"/>
  <c r="E26" i="6"/>
  <c r="D26" i="6"/>
  <c r="C26" i="6"/>
  <c r="B26" i="6"/>
  <c r="J20" i="6"/>
  <c r="I20" i="6"/>
  <c r="H20" i="6"/>
  <c r="G20" i="6"/>
  <c r="F20" i="6"/>
  <c r="E20" i="6"/>
  <c r="D20" i="6"/>
  <c r="C20" i="6"/>
  <c r="B20" i="6"/>
  <c r="J14" i="6"/>
  <c r="I14" i="6"/>
  <c r="H14" i="6"/>
  <c r="G14" i="6"/>
  <c r="F14" i="6"/>
  <c r="E14" i="6"/>
  <c r="D14" i="6"/>
  <c r="C14" i="6"/>
  <c r="B14" i="6"/>
  <c r="J8" i="6"/>
  <c r="I8" i="6"/>
  <c r="H8" i="6"/>
  <c r="G8" i="6"/>
  <c r="F8" i="6"/>
  <c r="E8" i="6"/>
  <c r="D8" i="6"/>
  <c r="C8" i="6"/>
  <c r="B8" i="6"/>
  <c r="J26" i="5"/>
  <c r="H26" i="5"/>
  <c r="G26" i="5"/>
  <c r="F26" i="5"/>
  <c r="E26" i="5"/>
  <c r="D26" i="5"/>
  <c r="C26" i="5"/>
  <c r="B26" i="5"/>
  <c r="J20" i="5"/>
  <c r="H20" i="5"/>
  <c r="G20" i="5"/>
  <c r="F20" i="5"/>
  <c r="E20" i="5"/>
  <c r="D20" i="5"/>
  <c r="C20" i="5"/>
  <c r="J14" i="5"/>
  <c r="H14" i="5"/>
  <c r="G14" i="5"/>
  <c r="F14" i="5"/>
  <c r="E14" i="5"/>
  <c r="D14" i="5"/>
  <c r="C14" i="5"/>
  <c r="B14" i="5"/>
  <c r="J8" i="5"/>
  <c r="H8" i="5"/>
  <c r="G8" i="5"/>
  <c r="F8" i="5"/>
  <c r="E8" i="5"/>
  <c r="D8" i="5"/>
  <c r="C8" i="5"/>
  <c r="B8" i="5"/>
  <c r="J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32" i="3"/>
  <c r="I32" i="3"/>
  <c r="H32" i="3"/>
  <c r="G32" i="3"/>
  <c r="F32" i="3"/>
  <c r="E32" i="3"/>
  <c r="D32" i="3"/>
  <c r="C32" i="3"/>
  <c r="B32" i="3"/>
  <c r="J26" i="3"/>
  <c r="I26" i="3"/>
  <c r="H26" i="3"/>
  <c r="G26" i="3"/>
  <c r="F26" i="3"/>
  <c r="E26" i="3"/>
  <c r="D26" i="3"/>
  <c r="C26" i="3"/>
  <c r="B26" i="3"/>
  <c r="J20" i="3"/>
  <c r="I20" i="3"/>
  <c r="H20" i="3"/>
  <c r="G20" i="3"/>
  <c r="F20" i="3"/>
  <c r="E20" i="3"/>
  <c r="D20" i="3"/>
  <c r="C20" i="3"/>
  <c r="B20" i="3"/>
  <c r="J14" i="3"/>
  <c r="I14" i="3"/>
  <c r="H14" i="3"/>
  <c r="G14" i="3"/>
  <c r="F14" i="3"/>
  <c r="E14" i="3"/>
  <c r="D14" i="3"/>
  <c r="C14" i="3"/>
  <c r="B14" i="3"/>
  <c r="J8" i="3"/>
  <c r="I8" i="3"/>
  <c r="H8" i="3"/>
  <c r="G8" i="3"/>
  <c r="F8" i="3"/>
  <c r="E8" i="3"/>
  <c r="D8" i="3"/>
  <c r="C8" i="3"/>
  <c r="B8" i="3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D8" i="2"/>
  <c r="C8" i="2"/>
  <c r="B8" i="2"/>
  <c r="J68" i="1"/>
  <c r="I68" i="1"/>
  <c r="H68" i="1"/>
  <c r="G68" i="1"/>
  <c r="F68" i="1"/>
  <c r="E68" i="1"/>
  <c r="D68" i="1"/>
  <c r="C68" i="1"/>
  <c r="B68" i="1"/>
  <c r="J62" i="1"/>
  <c r="I62" i="1"/>
  <c r="H62" i="1"/>
  <c r="G62" i="1"/>
  <c r="F62" i="1"/>
  <c r="E62" i="1"/>
  <c r="D62" i="1"/>
  <c r="C62" i="1"/>
  <c r="B62" i="1"/>
  <c r="J56" i="1"/>
  <c r="I56" i="1"/>
  <c r="H56" i="1"/>
  <c r="G56" i="1"/>
  <c r="F56" i="1"/>
  <c r="E56" i="1"/>
  <c r="D56" i="1"/>
  <c r="C56" i="1"/>
  <c r="B56" i="1"/>
  <c r="J50" i="1"/>
  <c r="I50" i="1"/>
  <c r="H50" i="1"/>
  <c r="G50" i="1"/>
  <c r="F50" i="1"/>
  <c r="E50" i="1"/>
  <c r="D50" i="1"/>
  <c r="C50" i="1"/>
  <c r="B50" i="1"/>
  <c r="J44" i="1"/>
  <c r="I44" i="1"/>
  <c r="H44" i="1"/>
  <c r="G44" i="1"/>
  <c r="F44" i="1"/>
  <c r="E44" i="1"/>
  <c r="D44" i="1"/>
  <c r="C44" i="1"/>
  <c r="B44" i="1"/>
  <c r="J38" i="1"/>
  <c r="I38" i="1"/>
  <c r="H38" i="1"/>
  <c r="G38" i="1"/>
  <c r="F38" i="1"/>
  <c r="E38" i="1"/>
  <c r="D38" i="1"/>
  <c r="C38" i="1"/>
  <c r="B38" i="1"/>
  <c r="J32" i="1"/>
  <c r="I32" i="1"/>
  <c r="H32" i="1"/>
  <c r="F32" i="1"/>
  <c r="E32" i="1"/>
  <c r="D32" i="1"/>
  <c r="C32" i="1"/>
  <c r="B32" i="1"/>
  <c r="J26" i="1"/>
  <c r="I26" i="1"/>
  <c r="H26" i="1"/>
  <c r="G26" i="1"/>
  <c r="F26" i="1"/>
  <c r="E26" i="1"/>
  <c r="D26" i="1"/>
  <c r="C26" i="1"/>
  <c r="B26" i="1"/>
  <c r="J20" i="1"/>
  <c r="I20" i="1"/>
  <c r="H20" i="1"/>
  <c r="G20" i="1"/>
  <c r="F20" i="1"/>
  <c r="E20" i="1"/>
  <c r="D20" i="1"/>
  <c r="C20" i="1"/>
  <c r="B20" i="1"/>
  <c r="J14" i="1"/>
  <c r="I14" i="1"/>
  <c r="H14" i="1"/>
  <c r="G14" i="1"/>
  <c r="F14" i="1"/>
  <c r="E14" i="1"/>
  <c r="D14" i="1"/>
  <c r="C14" i="1"/>
  <c r="B14" i="1"/>
  <c r="J8" i="1"/>
  <c r="I8" i="1"/>
  <c r="H8" i="1"/>
  <c r="G8" i="1"/>
  <c r="F8" i="1"/>
  <c r="E8" i="1"/>
  <c r="D8" i="1"/>
  <c r="C8" i="1"/>
  <c r="B8" i="1"/>
  <c r="J20" i="10" l="1"/>
  <c r="I20" i="10"/>
  <c r="H20" i="10"/>
  <c r="G20" i="10"/>
  <c r="F20" i="10"/>
  <c r="E20" i="10"/>
  <c r="D20" i="10"/>
  <c r="C20" i="10"/>
  <c r="B20" i="10"/>
  <c r="J38" i="10"/>
  <c r="I38" i="10"/>
  <c r="H38" i="10"/>
  <c r="G38" i="10"/>
  <c r="F38" i="10"/>
  <c r="E38" i="10"/>
  <c r="D38" i="10"/>
  <c r="C38" i="10"/>
  <c r="B38" i="10"/>
  <c r="J32" i="10"/>
  <c r="I32" i="10"/>
  <c r="H32" i="10"/>
  <c r="G32" i="10"/>
  <c r="F32" i="10"/>
  <c r="E32" i="10"/>
  <c r="D32" i="10"/>
  <c r="C32" i="10"/>
  <c r="B32" i="10"/>
  <c r="J26" i="10"/>
  <c r="I26" i="10"/>
  <c r="H26" i="10"/>
  <c r="G26" i="10"/>
  <c r="F26" i="10"/>
  <c r="E26" i="10"/>
  <c r="D26" i="10"/>
  <c r="C26" i="10"/>
  <c r="B26" i="10"/>
  <c r="J14" i="10"/>
  <c r="I14" i="10"/>
  <c r="H14" i="10"/>
  <c r="G14" i="10"/>
  <c r="F14" i="10"/>
  <c r="E14" i="10"/>
  <c r="D14" i="10"/>
  <c r="C14" i="10"/>
  <c r="B14" i="10"/>
  <c r="J8" i="10"/>
  <c r="I8" i="10"/>
  <c r="H8" i="10"/>
  <c r="G8" i="10"/>
  <c r="F8" i="10"/>
  <c r="E8" i="10"/>
  <c r="D8" i="10"/>
  <c r="C8" i="10"/>
  <c r="B8" i="10"/>
  <c r="J41" i="11" l="1"/>
  <c r="I41" i="11"/>
  <c r="H41" i="11"/>
  <c r="G41" i="11"/>
  <c r="F41" i="11"/>
  <c r="E41" i="11"/>
  <c r="D41" i="11"/>
  <c r="C41" i="11"/>
  <c r="B41" i="11"/>
  <c r="J32" i="11"/>
  <c r="I32" i="11"/>
  <c r="H32" i="11"/>
  <c r="G32" i="11"/>
  <c r="F32" i="11"/>
  <c r="E32" i="11"/>
  <c r="D32" i="11"/>
  <c r="C32" i="11"/>
  <c r="B32" i="11"/>
  <c r="J26" i="11"/>
  <c r="I26" i="11"/>
  <c r="H26" i="11"/>
  <c r="G26" i="11"/>
  <c r="F26" i="11"/>
  <c r="E26" i="11"/>
  <c r="D26" i="11"/>
  <c r="C26" i="11"/>
  <c r="B26" i="11"/>
  <c r="J20" i="11"/>
  <c r="I20" i="11"/>
  <c r="H20" i="11"/>
  <c r="G20" i="11"/>
  <c r="F20" i="11"/>
  <c r="E20" i="11"/>
  <c r="D20" i="11"/>
  <c r="C20" i="11"/>
  <c r="B20" i="11"/>
  <c r="J14" i="11"/>
  <c r="I14" i="11"/>
  <c r="H14" i="11"/>
  <c r="G14" i="11"/>
  <c r="F14" i="11"/>
  <c r="E14" i="11"/>
  <c r="D14" i="11"/>
  <c r="C14" i="11"/>
  <c r="B14" i="11"/>
  <c r="J8" i="11"/>
  <c r="I8" i="11"/>
  <c r="H8" i="11"/>
  <c r="G8" i="11"/>
  <c r="F8" i="11"/>
  <c r="E8" i="11"/>
  <c r="D8" i="11"/>
  <c r="C8" i="11"/>
  <c r="B8" i="11"/>
  <c r="F32" i="13" l="1"/>
  <c r="F38" i="11"/>
  <c r="I31" i="13"/>
  <c r="I31" i="12"/>
  <c r="I37" i="11"/>
  <c r="I43" i="10"/>
  <c r="I37" i="9"/>
  <c r="I31" i="8"/>
  <c r="I25" i="7"/>
  <c r="I37" i="6"/>
  <c r="I31" i="5"/>
  <c r="I19" i="4"/>
  <c r="I37" i="3"/>
  <c r="I49" i="3"/>
  <c r="I49" i="4"/>
  <c r="I49" i="5"/>
  <c r="I49" i="6"/>
  <c r="I49" i="7"/>
  <c r="I49" i="8"/>
  <c r="I49" i="9"/>
  <c r="I49" i="10"/>
  <c r="I49" i="11"/>
  <c r="I49" i="12"/>
  <c r="I49" i="13"/>
  <c r="I49" i="2"/>
  <c r="I73" i="1"/>
  <c r="J34" i="13" l="1"/>
  <c r="I34" i="13"/>
  <c r="H34" i="13"/>
  <c r="G34" i="13"/>
  <c r="F34" i="13"/>
  <c r="E34" i="13"/>
  <c r="D34" i="13"/>
  <c r="C34" i="13"/>
  <c r="B34" i="13"/>
  <c r="J32" i="13"/>
  <c r="I32" i="13"/>
  <c r="H32" i="13"/>
  <c r="E32" i="13"/>
  <c r="D32" i="13"/>
  <c r="C32" i="13"/>
  <c r="C33" i="13" s="1"/>
  <c r="B32" i="13"/>
  <c r="B33" i="13" s="1"/>
  <c r="J34" i="12"/>
  <c r="I34" i="12"/>
  <c r="H34" i="12"/>
  <c r="G34" i="12"/>
  <c r="F34" i="12"/>
  <c r="E34" i="12"/>
  <c r="D34" i="12"/>
  <c r="C34" i="12"/>
  <c r="B34" i="12"/>
  <c r="J32" i="12"/>
  <c r="I32" i="12"/>
  <c r="H32" i="12"/>
  <c r="G32" i="12"/>
  <c r="F32" i="12"/>
  <c r="E32" i="12"/>
  <c r="D32" i="12"/>
  <c r="C32" i="12"/>
  <c r="B32" i="12"/>
  <c r="J24" i="13"/>
  <c r="I24" i="13"/>
  <c r="H24" i="13"/>
  <c r="G24" i="13"/>
  <c r="F24" i="13"/>
  <c r="E24" i="13"/>
  <c r="D24" i="13"/>
  <c r="C24" i="13"/>
  <c r="B24" i="13"/>
  <c r="J18" i="13"/>
  <c r="I18" i="13"/>
  <c r="H18" i="13"/>
  <c r="G18" i="13"/>
  <c r="F18" i="13"/>
  <c r="E18" i="13"/>
  <c r="D18" i="13"/>
  <c r="C18" i="13"/>
  <c r="B18" i="13"/>
  <c r="J12" i="13"/>
  <c r="I12" i="13"/>
  <c r="H12" i="13"/>
  <c r="G12" i="13"/>
  <c r="F12" i="13"/>
  <c r="E12" i="13"/>
  <c r="D12" i="13"/>
  <c r="C12" i="13"/>
  <c r="B12" i="13"/>
  <c r="J6" i="13"/>
  <c r="I6" i="13"/>
  <c r="H6" i="13"/>
  <c r="G6" i="13"/>
  <c r="F6" i="13"/>
  <c r="E6" i="13"/>
  <c r="D6" i="13"/>
  <c r="C6" i="13"/>
  <c r="B6" i="13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  <c r="J40" i="11"/>
  <c r="I40" i="11"/>
  <c r="H40" i="11"/>
  <c r="G40" i="11"/>
  <c r="F40" i="11"/>
  <c r="E40" i="11"/>
  <c r="D40" i="11"/>
  <c r="C40" i="11"/>
  <c r="B40" i="11"/>
  <c r="J38" i="11"/>
  <c r="I38" i="11"/>
  <c r="H38" i="11"/>
  <c r="G38" i="11"/>
  <c r="E38" i="11"/>
  <c r="D38" i="11"/>
  <c r="C38" i="11"/>
  <c r="B38" i="11"/>
  <c r="J30" i="11"/>
  <c r="I30" i="11"/>
  <c r="H30" i="11"/>
  <c r="G30" i="11"/>
  <c r="F30" i="11"/>
  <c r="E30" i="11"/>
  <c r="D30" i="11"/>
  <c r="C30" i="11"/>
  <c r="B30" i="11"/>
  <c r="J24" i="11"/>
  <c r="I24" i="11"/>
  <c r="H24" i="11"/>
  <c r="G24" i="11"/>
  <c r="F24" i="11"/>
  <c r="E24" i="11"/>
  <c r="D24" i="11"/>
  <c r="C24" i="11"/>
  <c r="B24" i="11"/>
  <c r="J18" i="11"/>
  <c r="I18" i="11"/>
  <c r="H18" i="11"/>
  <c r="G18" i="11"/>
  <c r="F18" i="11"/>
  <c r="E18" i="11"/>
  <c r="D18" i="11"/>
  <c r="C18" i="11"/>
  <c r="B18" i="11"/>
  <c r="J12" i="11"/>
  <c r="I12" i="11"/>
  <c r="H12" i="11"/>
  <c r="G12" i="11"/>
  <c r="F12" i="11"/>
  <c r="E12" i="11"/>
  <c r="D12" i="11"/>
  <c r="C12" i="11"/>
  <c r="B12" i="11"/>
  <c r="J6" i="11"/>
  <c r="I6" i="11"/>
  <c r="H6" i="11"/>
  <c r="G6" i="11"/>
  <c r="F6" i="11"/>
  <c r="E6" i="11"/>
  <c r="D6" i="11"/>
  <c r="C6" i="11"/>
  <c r="B6" i="11"/>
  <c r="J46" i="10"/>
  <c r="I46" i="10"/>
  <c r="H46" i="10"/>
  <c r="G46" i="10"/>
  <c r="F46" i="10"/>
  <c r="E46" i="10"/>
  <c r="D46" i="10"/>
  <c r="C46" i="10"/>
  <c r="B46" i="10"/>
  <c r="J44" i="10"/>
  <c r="I44" i="10"/>
  <c r="H44" i="10"/>
  <c r="G44" i="10"/>
  <c r="F44" i="10"/>
  <c r="E44" i="10"/>
  <c r="D44" i="10"/>
  <c r="C44" i="10"/>
  <c r="B44" i="10"/>
  <c r="J6" i="10"/>
  <c r="I6" i="10"/>
  <c r="H6" i="10"/>
  <c r="G6" i="10"/>
  <c r="F6" i="10"/>
  <c r="E6" i="10"/>
  <c r="D6" i="10"/>
  <c r="C6" i="10"/>
  <c r="B6" i="10"/>
  <c r="J12" i="10"/>
  <c r="I12" i="10"/>
  <c r="H12" i="10"/>
  <c r="G12" i="10"/>
  <c r="F12" i="10"/>
  <c r="E12" i="10"/>
  <c r="D12" i="10"/>
  <c r="C12" i="10"/>
  <c r="B12" i="10"/>
  <c r="J18" i="10"/>
  <c r="I18" i="10"/>
  <c r="H18" i="10"/>
  <c r="G18" i="10"/>
  <c r="F18" i="10"/>
  <c r="E18" i="10"/>
  <c r="D18" i="10"/>
  <c r="C18" i="10"/>
  <c r="B18" i="10"/>
  <c r="J24" i="10"/>
  <c r="I24" i="10"/>
  <c r="H24" i="10"/>
  <c r="G24" i="10"/>
  <c r="F24" i="10"/>
  <c r="E24" i="10"/>
  <c r="D24" i="10"/>
  <c r="C24" i="10"/>
  <c r="B24" i="10"/>
  <c r="J30" i="10"/>
  <c r="I30" i="10"/>
  <c r="H30" i="10"/>
  <c r="G30" i="10"/>
  <c r="F30" i="10"/>
  <c r="E30" i="10"/>
  <c r="D30" i="10"/>
  <c r="C30" i="10"/>
  <c r="B30" i="10"/>
  <c r="J36" i="10"/>
  <c r="I36" i="10"/>
  <c r="H36" i="10"/>
  <c r="G36" i="10"/>
  <c r="F36" i="10"/>
  <c r="E36" i="10"/>
  <c r="D36" i="10"/>
  <c r="C36" i="10"/>
  <c r="B36" i="10"/>
  <c r="J40" i="9"/>
  <c r="I40" i="9"/>
  <c r="H40" i="9"/>
  <c r="G40" i="9"/>
  <c r="F40" i="9"/>
  <c r="E40" i="9"/>
  <c r="D40" i="9"/>
  <c r="C40" i="9"/>
  <c r="B40" i="9"/>
  <c r="J38" i="9"/>
  <c r="I38" i="9"/>
  <c r="H38" i="9"/>
  <c r="G38" i="9"/>
  <c r="F38" i="9"/>
  <c r="E38" i="9"/>
  <c r="D38" i="9"/>
  <c r="C38" i="9"/>
  <c r="B38" i="9"/>
  <c r="J30" i="9"/>
  <c r="I30" i="9"/>
  <c r="H30" i="9"/>
  <c r="G30" i="9"/>
  <c r="F30" i="9"/>
  <c r="E30" i="9"/>
  <c r="D30" i="9"/>
  <c r="C30" i="9"/>
  <c r="B30" i="9"/>
  <c r="J24" i="9"/>
  <c r="I24" i="9"/>
  <c r="H24" i="9"/>
  <c r="G24" i="9"/>
  <c r="F24" i="9"/>
  <c r="E24" i="9"/>
  <c r="D24" i="9"/>
  <c r="C24" i="9"/>
  <c r="B24" i="9"/>
  <c r="J18" i="9"/>
  <c r="I18" i="9"/>
  <c r="H18" i="9"/>
  <c r="G18" i="9"/>
  <c r="F18" i="9"/>
  <c r="E18" i="9"/>
  <c r="D18" i="9"/>
  <c r="C18" i="9"/>
  <c r="B18" i="9"/>
  <c r="J12" i="9"/>
  <c r="I12" i="9"/>
  <c r="H12" i="9"/>
  <c r="G12" i="9"/>
  <c r="F12" i="9"/>
  <c r="E12" i="9"/>
  <c r="D12" i="9"/>
  <c r="C12" i="9"/>
  <c r="B12" i="9"/>
  <c r="J6" i="9"/>
  <c r="I6" i="9"/>
  <c r="H6" i="9"/>
  <c r="G6" i="9"/>
  <c r="F6" i="9"/>
  <c r="E6" i="9"/>
  <c r="D6" i="9"/>
  <c r="C6" i="9"/>
  <c r="B6" i="9"/>
  <c r="J34" i="8"/>
  <c r="I34" i="8"/>
  <c r="H34" i="8"/>
  <c r="G34" i="8"/>
  <c r="F34" i="8"/>
  <c r="E34" i="8"/>
  <c r="D34" i="8"/>
  <c r="C34" i="8"/>
  <c r="B34" i="8"/>
  <c r="J32" i="8"/>
  <c r="I32" i="8"/>
  <c r="H32" i="8"/>
  <c r="G32" i="8"/>
  <c r="F32" i="8"/>
  <c r="E32" i="8"/>
  <c r="D32" i="8"/>
  <c r="C32" i="8"/>
  <c r="B32" i="8"/>
  <c r="J24" i="8"/>
  <c r="I24" i="8"/>
  <c r="H24" i="8"/>
  <c r="G24" i="8"/>
  <c r="F24" i="8"/>
  <c r="E24" i="8"/>
  <c r="D24" i="8"/>
  <c r="C24" i="8"/>
  <c r="B24" i="8"/>
  <c r="J18" i="8"/>
  <c r="I18" i="8"/>
  <c r="H18" i="8"/>
  <c r="G18" i="8"/>
  <c r="F18" i="8"/>
  <c r="E18" i="8"/>
  <c r="D18" i="8"/>
  <c r="C18" i="8"/>
  <c r="B18" i="8"/>
  <c r="J12" i="8"/>
  <c r="I12" i="8"/>
  <c r="H12" i="8"/>
  <c r="G12" i="8"/>
  <c r="F12" i="8"/>
  <c r="E12" i="8"/>
  <c r="D12" i="8"/>
  <c r="C12" i="8"/>
  <c r="B12" i="8"/>
  <c r="J6" i="8"/>
  <c r="I6" i="8"/>
  <c r="H6" i="8"/>
  <c r="G6" i="8"/>
  <c r="F6" i="8"/>
  <c r="E6" i="8"/>
  <c r="D6" i="8"/>
  <c r="C6" i="8"/>
  <c r="B6" i="8"/>
  <c r="J28" i="7"/>
  <c r="I28" i="7"/>
  <c r="H28" i="7"/>
  <c r="G28" i="7"/>
  <c r="F28" i="7"/>
  <c r="E28" i="7"/>
  <c r="D28" i="7"/>
  <c r="C28" i="7"/>
  <c r="B28" i="7"/>
  <c r="J26" i="7"/>
  <c r="I26" i="7"/>
  <c r="H26" i="7"/>
  <c r="G26" i="7"/>
  <c r="F26" i="7"/>
  <c r="E26" i="7"/>
  <c r="D26" i="7"/>
  <c r="C26" i="7"/>
  <c r="B26" i="7"/>
  <c r="J18" i="7" l="1"/>
  <c r="I18" i="7"/>
  <c r="H18" i="7"/>
  <c r="G18" i="7"/>
  <c r="F18" i="7"/>
  <c r="E18" i="7"/>
  <c r="D18" i="7"/>
  <c r="C18" i="7"/>
  <c r="B18" i="7"/>
  <c r="J12" i="7"/>
  <c r="I12" i="7"/>
  <c r="H12" i="7"/>
  <c r="G12" i="7"/>
  <c r="F12" i="7"/>
  <c r="E12" i="7"/>
  <c r="D12" i="7"/>
  <c r="C12" i="7"/>
  <c r="B12" i="7"/>
  <c r="J6" i="7"/>
  <c r="I6" i="7"/>
  <c r="H6" i="7"/>
  <c r="G6" i="7"/>
  <c r="F6" i="7"/>
  <c r="E6" i="7"/>
  <c r="D6" i="7"/>
  <c r="C6" i="7"/>
  <c r="B6" i="7"/>
  <c r="J40" i="6"/>
  <c r="I40" i="6"/>
  <c r="H40" i="6"/>
  <c r="G40" i="6"/>
  <c r="F40" i="6"/>
  <c r="E40" i="6"/>
  <c r="D40" i="6"/>
  <c r="C40" i="6"/>
  <c r="B40" i="6"/>
  <c r="J38" i="6"/>
  <c r="I38" i="6"/>
  <c r="H38" i="6"/>
  <c r="G38" i="6"/>
  <c r="F38" i="6"/>
  <c r="E38" i="6"/>
  <c r="D38" i="6"/>
  <c r="C38" i="6"/>
  <c r="B38" i="6"/>
  <c r="J30" i="6"/>
  <c r="I30" i="6"/>
  <c r="H30" i="6"/>
  <c r="G30" i="6"/>
  <c r="F30" i="6"/>
  <c r="E30" i="6"/>
  <c r="D30" i="6"/>
  <c r="C30" i="6"/>
  <c r="B30" i="6"/>
  <c r="J24" i="6"/>
  <c r="I24" i="6"/>
  <c r="H24" i="6"/>
  <c r="G24" i="6"/>
  <c r="F24" i="6"/>
  <c r="E24" i="6"/>
  <c r="D24" i="6"/>
  <c r="C24" i="6"/>
  <c r="B24" i="6"/>
  <c r="J18" i="6"/>
  <c r="I18" i="6"/>
  <c r="H18" i="6"/>
  <c r="G18" i="6"/>
  <c r="F18" i="6"/>
  <c r="E18" i="6"/>
  <c r="D18" i="6"/>
  <c r="C18" i="6"/>
  <c r="B18" i="6"/>
  <c r="J12" i="6"/>
  <c r="I12" i="6"/>
  <c r="H12" i="6"/>
  <c r="G12" i="6"/>
  <c r="F12" i="6"/>
  <c r="E12" i="6"/>
  <c r="D12" i="6"/>
  <c r="C12" i="6"/>
  <c r="B12" i="6"/>
  <c r="J6" i="6"/>
  <c r="I6" i="6"/>
  <c r="H6" i="6"/>
  <c r="G6" i="6"/>
  <c r="F6" i="6"/>
  <c r="E6" i="6"/>
  <c r="D6" i="6"/>
  <c r="C6" i="6"/>
  <c r="B6" i="6"/>
  <c r="J34" i="5"/>
  <c r="I34" i="5"/>
  <c r="H34" i="5"/>
  <c r="G34" i="5"/>
  <c r="F34" i="5"/>
  <c r="E34" i="5"/>
  <c r="D34" i="5"/>
  <c r="C34" i="5"/>
  <c r="B34" i="5"/>
  <c r="J32" i="5"/>
  <c r="I32" i="5"/>
  <c r="H32" i="5"/>
  <c r="G32" i="5"/>
  <c r="F32" i="5"/>
  <c r="E32" i="5"/>
  <c r="D32" i="5"/>
  <c r="C32" i="5"/>
  <c r="B32" i="5"/>
  <c r="J24" i="5"/>
  <c r="H24" i="5"/>
  <c r="G24" i="5"/>
  <c r="F24" i="5"/>
  <c r="E24" i="5"/>
  <c r="D24" i="5"/>
  <c r="C24" i="5"/>
  <c r="B24" i="5"/>
  <c r="J18" i="5"/>
  <c r="H18" i="5"/>
  <c r="G18" i="5"/>
  <c r="F18" i="5"/>
  <c r="E18" i="5"/>
  <c r="D18" i="5"/>
  <c r="J12" i="5"/>
  <c r="F12" i="5"/>
  <c r="E12" i="5"/>
  <c r="D12" i="5"/>
  <c r="C12" i="5"/>
  <c r="B12" i="5"/>
  <c r="J6" i="5"/>
  <c r="H6" i="5"/>
  <c r="G6" i="5"/>
  <c r="F6" i="5"/>
  <c r="E6" i="5"/>
  <c r="D6" i="5"/>
  <c r="C6" i="5"/>
  <c r="B6" i="5"/>
  <c r="J22" i="4"/>
  <c r="I22" i="4"/>
  <c r="H22" i="4"/>
  <c r="G22" i="4"/>
  <c r="F22" i="4"/>
  <c r="E22" i="4"/>
  <c r="D22" i="4"/>
  <c r="C22" i="4"/>
  <c r="B22" i="4"/>
  <c r="J20" i="4"/>
  <c r="I20" i="4"/>
  <c r="H20" i="4"/>
  <c r="G20" i="4"/>
  <c r="F20" i="4"/>
  <c r="E20" i="4"/>
  <c r="D20" i="4"/>
  <c r="C20" i="4"/>
  <c r="B20" i="4"/>
  <c r="J12" i="4"/>
  <c r="H12" i="4"/>
  <c r="G12" i="4"/>
  <c r="F12" i="4"/>
  <c r="E12" i="4"/>
  <c r="D12" i="4"/>
  <c r="C12" i="4"/>
  <c r="B12" i="4"/>
  <c r="J6" i="4"/>
  <c r="H6" i="4"/>
  <c r="G6" i="4"/>
  <c r="F6" i="4"/>
  <c r="E6" i="4"/>
  <c r="D6" i="4"/>
  <c r="C6" i="4"/>
  <c r="B6" i="4"/>
  <c r="J38" i="3"/>
  <c r="I38" i="3"/>
  <c r="H38" i="3"/>
  <c r="G38" i="3"/>
  <c r="F38" i="3"/>
  <c r="E38" i="3"/>
  <c r="D38" i="3"/>
  <c r="C38" i="3"/>
  <c r="B38" i="3"/>
  <c r="J40" i="3"/>
  <c r="I40" i="3"/>
  <c r="H40" i="3"/>
  <c r="G40" i="3"/>
  <c r="F40" i="3"/>
  <c r="E40" i="3"/>
  <c r="D40" i="3"/>
  <c r="C40" i="3"/>
  <c r="B40" i="3"/>
  <c r="J30" i="3"/>
  <c r="I30" i="3"/>
  <c r="H30" i="3"/>
  <c r="G30" i="3"/>
  <c r="F30" i="3"/>
  <c r="E30" i="3"/>
  <c r="D30" i="3"/>
  <c r="C30" i="3"/>
  <c r="B30" i="3"/>
  <c r="J24" i="3"/>
  <c r="I24" i="3"/>
  <c r="H24" i="3"/>
  <c r="G24" i="3"/>
  <c r="F24" i="3"/>
  <c r="E24" i="3"/>
  <c r="D24" i="3"/>
  <c r="C24" i="3"/>
  <c r="B24" i="3"/>
  <c r="J18" i="3"/>
  <c r="I18" i="3"/>
  <c r="H18" i="3"/>
  <c r="G18" i="3"/>
  <c r="F18" i="3"/>
  <c r="E18" i="3"/>
  <c r="D18" i="3"/>
  <c r="C18" i="3"/>
  <c r="B18" i="3"/>
  <c r="J12" i="3"/>
  <c r="I12" i="3"/>
  <c r="H12" i="3"/>
  <c r="G12" i="3"/>
  <c r="F12" i="3"/>
  <c r="E12" i="3"/>
  <c r="D12" i="3"/>
  <c r="C12" i="3"/>
  <c r="B12" i="3"/>
  <c r="J6" i="3"/>
  <c r="I6" i="3"/>
  <c r="H6" i="3"/>
  <c r="G6" i="3"/>
  <c r="F6" i="3"/>
  <c r="E6" i="3"/>
  <c r="D6" i="3"/>
  <c r="C6" i="3"/>
  <c r="B6" i="3"/>
  <c r="J50" i="2"/>
  <c r="I50" i="2"/>
  <c r="H50" i="2"/>
  <c r="G50" i="2"/>
  <c r="F50" i="2"/>
  <c r="E50" i="2"/>
  <c r="D50" i="2"/>
  <c r="C50" i="2"/>
  <c r="B50" i="2"/>
  <c r="J52" i="2"/>
  <c r="I52" i="2"/>
  <c r="H52" i="2"/>
  <c r="G52" i="2"/>
  <c r="F52" i="2"/>
  <c r="E52" i="2"/>
  <c r="D52" i="2"/>
  <c r="C52" i="2"/>
  <c r="B52" i="2"/>
  <c r="J42" i="2"/>
  <c r="I42" i="2"/>
  <c r="H42" i="2"/>
  <c r="G42" i="2"/>
  <c r="F42" i="2"/>
  <c r="E42" i="2"/>
  <c r="D42" i="2"/>
  <c r="C42" i="2"/>
  <c r="B42" i="2"/>
  <c r="J36" i="2"/>
  <c r="I36" i="2"/>
  <c r="H36" i="2"/>
  <c r="G36" i="2"/>
  <c r="F36" i="2"/>
  <c r="E36" i="2"/>
  <c r="D36" i="2"/>
  <c r="C36" i="2"/>
  <c r="B36" i="2"/>
  <c r="J30" i="2"/>
  <c r="I30" i="2"/>
  <c r="H30" i="2"/>
  <c r="G30" i="2"/>
  <c r="F30" i="2"/>
  <c r="E30" i="2"/>
  <c r="D30" i="2"/>
  <c r="C30" i="2"/>
  <c r="B30" i="2"/>
  <c r="J24" i="2"/>
  <c r="I24" i="2"/>
  <c r="H24" i="2"/>
  <c r="G24" i="2"/>
  <c r="F24" i="2"/>
  <c r="E24" i="2"/>
  <c r="D24" i="2"/>
  <c r="C24" i="2"/>
  <c r="B24" i="2"/>
  <c r="J18" i="2"/>
  <c r="I18" i="2"/>
  <c r="H18" i="2"/>
  <c r="G18" i="2"/>
  <c r="F18" i="2"/>
  <c r="E18" i="2"/>
  <c r="D18" i="2"/>
  <c r="C18" i="2"/>
  <c r="B18" i="2"/>
  <c r="J12" i="2"/>
  <c r="I12" i="2"/>
  <c r="H12" i="2"/>
  <c r="G12" i="2"/>
  <c r="F12" i="2"/>
  <c r="E12" i="2"/>
  <c r="D12" i="2"/>
  <c r="C12" i="2"/>
  <c r="B12" i="2"/>
  <c r="J6" i="2"/>
  <c r="I6" i="2"/>
  <c r="H6" i="2"/>
  <c r="G6" i="2"/>
  <c r="F6" i="2"/>
  <c r="E6" i="2"/>
  <c r="D6" i="2"/>
  <c r="C6" i="2"/>
  <c r="B6" i="2"/>
  <c r="J76" i="1"/>
  <c r="I76" i="1"/>
  <c r="H76" i="1"/>
  <c r="G76" i="1"/>
  <c r="F76" i="1"/>
  <c r="E76" i="1"/>
  <c r="D76" i="1"/>
  <c r="C76" i="1"/>
  <c r="B76" i="1"/>
  <c r="J74" i="1"/>
  <c r="I74" i="1"/>
  <c r="H74" i="1"/>
  <c r="G74" i="1"/>
  <c r="F74" i="1"/>
  <c r="E74" i="1"/>
  <c r="D74" i="1"/>
  <c r="C74" i="1"/>
  <c r="B74" i="1"/>
  <c r="E77" i="1" l="1"/>
  <c r="C77" i="1"/>
  <c r="D77" i="1"/>
  <c r="G77" i="1"/>
  <c r="J77" i="1"/>
  <c r="H77" i="1"/>
  <c r="I77" i="1"/>
  <c r="F77" i="1"/>
  <c r="B77" i="1"/>
  <c r="J66" i="1"/>
  <c r="I66" i="1"/>
  <c r="H66" i="1"/>
  <c r="G66" i="1"/>
  <c r="F66" i="1"/>
  <c r="E66" i="1"/>
  <c r="D66" i="1"/>
  <c r="C66" i="1"/>
  <c r="B66" i="1"/>
  <c r="J60" i="1"/>
  <c r="I60" i="1"/>
  <c r="H60" i="1"/>
  <c r="G60" i="1"/>
  <c r="F60" i="1"/>
  <c r="E60" i="1"/>
  <c r="D60" i="1"/>
  <c r="C60" i="1"/>
  <c r="B60" i="1"/>
  <c r="J54" i="1"/>
  <c r="I54" i="1"/>
  <c r="H54" i="1"/>
  <c r="G54" i="1"/>
  <c r="F54" i="1"/>
  <c r="E54" i="1"/>
  <c r="D54" i="1"/>
  <c r="C54" i="1"/>
  <c r="B54" i="1"/>
  <c r="J48" i="1"/>
  <c r="I48" i="1"/>
  <c r="H48" i="1"/>
  <c r="G48" i="1"/>
  <c r="F48" i="1"/>
  <c r="E48" i="1"/>
  <c r="D48" i="1"/>
  <c r="C48" i="1"/>
  <c r="B48" i="1"/>
  <c r="J42" i="1"/>
  <c r="I42" i="1"/>
  <c r="H42" i="1"/>
  <c r="G42" i="1"/>
  <c r="F42" i="1"/>
  <c r="E42" i="1"/>
  <c r="D42" i="1"/>
  <c r="C42" i="1"/>
  <c r="B42" i="1"/>
  <c r="J36" i="1"/>
  <c r="I36" i="1"/>
  <c r="H36" i="1"/>
  <c r="G36" i="1"/>
  <c r="F36" i="1"/>
  <c r="E36" i="1"/>
  <c r="D36" i="1"/>
  <c r="C36" i="1"/>
  <c r="B36" i="1"/>
  <c r="J30" i="1"/>
  <c r="I30" i="1"/>
  <c r="H30" i="1"/>
  <c r="G30" i="1"/>
  <c r="F30" i="1"/>
  <c r="E30" i="1"/>
  <c r="D30" i="1"/>
  <c r="C30" i="1"/>
  <c r="B30" i="1"/>
  <c r="J24" i="1"/>
  <c r="I24" i="1"/>
  <c r="H24" i="1"/>
  <c r="G24" i="1"/>
  <c r="F24" i="1"/>
  <c r="E24" i="1"/>
  <c r="D24" i="1"/>
  <c r="C24" i="1"/>
  <c r="B24" i="1"/>
  <c r="J18" i="1"/>
  <c r="I18" i="1"/>
  <c r="H18" i="1"/>
  <c r="G18" i="1"/>
  <c r="F18" i="1"/>
  <c r="E18" i="1"/>
  <c r="D18" i="1"/>
  <c r="C18" i="1"/>
  <c r="B18" i="1"/>
  <c r="J12" i="1"/>
  <c r="I12" i="1"/>
  <c r="H12" i="1"/>
  <c r="G12" i="1"/>
  <c r="F12" i="1"/>
  <c r="E12" i="1"/>
  <c r="D12" i="1"/>
  <c r="C12" i="1"/>
  <c r="B12" i="1"/>
  <c r="J6" i="1"/>
  <c r="I6" i="1"/>
  <c r="H6" i="1"/>
  <c r="G6" i="1"/>
  <c r="F6" i="1"/>
  <c r="E6" i="1"/>
  <c r="D6" i="1"/>
  <c r="C6" i="1"/>
  <c r="B6" i="1"/>
  <c r="J35" i="13" l="1"/>
  <c r="I35" i="13"/>
  <c r="H35" i="13"/>
  <c r="G35" i="13"/>
  <c r="F35" i="13"/>
  <c r="E35" i="13"/>
  <c r="D35" i="13"/>
  <c r="C35" i="13"/>
  <c r="B35" i="13"/>
  <c r="J33" i="13"/>
  <c r="I33" i="13"/>
  <c r="H33" i="13"/>
  <c r="G33" i="13"/>
  <c r="F33" i="13"/>
  <c r="E33" i="13"/>
  <c r="D33" i="13"/>
  <c r="J35" i="12"/>
  <c r="I35" i="12"/>
  <c r="H35" i="12"/>
  <c r="G35" i="12"/>
  <c r="F35" i="12"/>
  <c r="E35" i="12"/>
  <c r="D35" i="12"/>
  <c r="C35" i="12"/>
  <c r="B35" i="12"/>
  <c r="I33" i="12"/>
  <c r="G33" i="12"/>
  <c r="E33" i="12"/>
  <c r="C33" i="12"/>
  <c r="J33" i="12"/>
  <c r="H33" i="12"/>
  <c r="F33" i="12"/>
  <c r="D33" i="12"/>
  <c r="B33" i="12"/>
  <c r="I39" i="11"/>
  <c r="E39" i="11"/>
  <c r="J39" i="11"/>
  <c r="H39" i="11"/>
  <c r="G39" i="11"/>
  <c r="F39" i="11"/>
  <c r="D39" i="11"/>
  <c r="C39" i="11"/>
  <c r="B39" i="11"/>
  <c r="J47" i="10"/>
  <c r="H47" i="10"/>
  <c r="G47" i="10"/>
  <c r="F47" i="10"/>
  <c r="D47" i="10"/>
  <c r="C47" i="10"/>
  <c r="B47" i="10"/>
  <c r="G45" i="10"/>
  <c r="C45" i="10"/>
  <c r="J45" i="10"/>
  <c r="H45" i="10"/>
  <c r="F45" i="10"/>
  <c r="D45" i="10"/>
  <c r="B45" i="10"/>
  <c r="J41" i="9"/>
  <c r="I41" i="9"/>
  <c r="H41" i="9"/>
  <c r="G41" i="9"/>
  <c r="F41" i="9"/>
  <c r="E41" i="9"/>
  <c r="D41" i="9"/>
  <c r="C41" i="9"/>
  <c r="B41" i="9"/>
  <c r="I39" i="9"/>
  <c r="G39" i="9"/>
  <c r="E39" i="9"/>
  <c r="C39" i="9"/>
  <c r="J39" i="9"/>
  <c r="H39" i="9"/>
  <c r="F39" i="9"/>
  <c r="D39" i="9"/>
  <c r="B39" i="9"/>
  <c r="J35" i="8"/>
  <c r="I35" i="8"/>
  <c r="H35" i="8"/>
  <c r="G35" i="8"/>
  <c r="F35" i="8"/>
  <c r="E35" i="8"/>
  <c r="D35" i="8"/>
  <c r="C35" i="8"/>
  <c r="I33" i="8"/>
  <c r="E33" i="8"/>
  <c r="J33" i="8"/>
  <c r="H33" i="8"/>
  <c r="G33" i="8"/>
  <c r="F33" i="8"/>
  <c r="D33" i="8"/>
  <c r="C33" i="8"/>
  <c r="B33" i="8"/>
  <c r="J29" i="7"/>
  <c r="I29" i="7"/>
  <c r="H29" i="7"/>
  <c r="G29" i="7"/>
  <c r="F29" i="7"/>
  <c r="E29" i="7"/>
  <c r="D29" i="7"/>
  <c r="C29" i="7"/>
  <c r="B29" i="7"/>
  <c r="I27" i="7"/>
  <c r="E27" i="7"/>
  <c r="J27" i="7"/>
  <c r="H27" i="7"/>
  <c r="G27" i="7"/>
  <c r="F27" i="7"/>
  <c r="D27" i="7"/>
  <c r="C27" i="7"/>
  <c r="B27" i="7"/>
  <c r="J41" i="6"/>
  <c r="I41" i="6"/>
  <c r="H41" i="6"/>
  <c r="G41" i="6"/>
  <c r="F41" i="6"/>
  <c r="E41" i="6"/>
  <c r="D41" i="6"/>
  <c r="C41" i="6"/>
  <c r="B41" i="6"/>
  <c r="I39" i="6"/>
  <c r="E39" i="6"/>
  <c r="J39" i="6"/>
  <c r="H39" i="6"/>
  <c r="G39" i="6"/>
  <c r="F39" i="6"/>
  <c r="D39" i="6"/>
  <c r="C39" i="6"/>
  <c r="B39" i="6"/>
  <c r="J35" i="5"/>
  <c r="I35" i="5"/>
  <c r="H35" i="5"/>
  <c r="G35" i="5"/>
  <c r="F35" i="5"/>
  <c r="E35" i="5"/>
  <c r="D35" i="5"/>
  <c r="C35" i="5"/>
  <c r="B35" i="5"/>
  <c r="I33" i="5"/>
  <c r="E33" i="5"/>
  <c r="J33" i="5"/>
  <c r="H33" i="5"/>
  <c r="G33" i="5"/>
  <c r="F33" i="5"/>
  <c r="D33" i="5"/>
  <c r="C33" i="5"/>
  <c r="B33" i="5"/>
  <c r="J23" i="4"/>
  <c r="I23" i="4"/>
  <c r="H23" i="4"/>
  <c r="G23" i="4"/>
  <c r="F23" i="4"/>
  <c r="E23" i="4"/>
  <c r="D23" i="4"/>
  <c r="C23" i="4"/>
  <c r="B23" i="4"/>
  <c r="I21" i="4"/>
  <c r="E21" i="4"/>
  <c r="J21" i="4"/>
  <c r="H21" i="4"/>
  <c r="G21" i="4"/>
  <c r="F21" i="4"/>
  <c r="D21" i="4"/>
  <c r="C21" i="4"/>
  <c r="B21" i="4"/>
  <c r="J41" i="3"/>
  <c r="I41" i="3"/>
  <c r="H41" i="3"/>
  <c r="G41" i="3"/>
  <c r="F41" i="3"/>
  <c r="E41" i="3"/>
  <c r="D41" i="3"/>
  <c r="C41" i="3"/>
  <c r="B41" i="3"/>
  <c r="I39" i="3"/>
  <c r="E39" i="3"/>
  <c r="J39" i="3"/>
  <c r="H39" i="3"/>
  <c r="G39" i="3"/>
  <c r="F39" i="3"/>
  <c r="D39" i="3"/>
  <c r="C39" i="3"/>
  <c r="B39" i="3"/>
  <c r="J53" i="2"/>
  <c r="I53" i="2"/>
  <c r="H53" i="2"/>
  <c r="G53" i="2"/>
  <c r="F53" i="2"/>
  <c r="E53" i="2"/>
  <c r="D53" i="2"/>
  <c r="C53" i="2"/>
  <c r="B53" i="2"/>
  <c r="J51" i="2"/>
  <c r="I51" i="2"/>
  <c r="H51" i="2"/>
  <c r="G51" i="2"/>
  <c r="F51" i="2"/>
  <c r="E51" i="2"/>
  <c r="D51" i="2"/>
  <c r="C51" i="2"/>
  <c r="B51" i="2"/>
  <c r="I75" i="1"/>
  <c r="G75" i="1"/>
  <c r="E75" i="1"/>
  <c r="C75" i="1"/>
  <c r="J75" i="1"/>
  <c r="H75" i="1"/>
  <c r="F75" i="1"/>
  <c r="D75" i="1"/>
  <c r="B75" i="1"/>
  <c r="E47" i="10" l="1"/>
  <c r="I47" i="10"/>
  <c r="E45" i="10"/>
  <c r="I45" i="10"/>
  <c r="B35" i="8"/>
</calcChain>
</file>

<file path=xl/sharedStrings.xml><?xml version="1.0" encoding="utf-8"?>
<sst xmlns="http://schemas.openxmlformats.org/spreadsheetml/2006/main" count="741" uniqueCount="97">
  <si>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</si>
  <si>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</si>
  <si>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</si>
  <si>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</si>
  <si>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</si>
  <si>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</si>
  <si>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</si>
  <si>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</si>
  <si>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</si>
  <si>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Benešov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</si>
  <si>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</si>
  <si>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</si>
  <si>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</si>
  <si>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</si>
  <si>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</si>
  <si>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Mělník</t>
  </si>
  <si>
    <t>Praha</t>
  </si>
  <si>
    <t>Beroun</t>
  </si>
  <si>
    <t>Kladno</t>
  </si>
  <si>
    <t>Příbram</t>
  </si>
  <si>
    <t>Rakovník</t>
  </si>
  <si>
    <t>Kolín</t>
  </si>
  <si>
    <t>Kutná Hora</t>
  </si>
  <si>
    <t>Mladá Boleslav</t>
  </si>
  <si>
    <t>Nymburk</t>
  </si>
  <si>
    <t>České Budějovice</t>
  </si>
  <si>
    <t>Jindřichův Hradec</t>
  </si>
  <si>
    <t>Písek</t>
  </si>
  <si>
    <t>Tábor</t>
  </si>
  <si>
    <t>Prachatice</t>
  </si>
  <si>
    <t>Strakonice</t>
  </si>
  <si>
    <t>Český Krumlov</t>
  </si>
  <si>
    <t>Hradec Králové</t>
  </si>
  <si>
    <t>Jičín</t>
  </si>
  <si>
    <t>Náchod</t>
  </si>
  <si>
    <t>Rychnov nad Kněžnou</t>
  </si>
  <si>
    <t>Trutnov</t>
  </si>
  <si>
    <t>Cheb</t>
  </si>
  <si>
    <t>Karlovy Vary</t>
  </si>
  <si>
    <t>Děčín</t>
  </si>
  <si>
    <t>Litoměřice</t>
  </si>
  <si>
    <t>Louny</t>
  </si>
  <si>
    <t>Ústí nad Labem</t>
  </si>
  <si>
    <t>Domažlice</t>
  </si>
  <si>
    <t>Klatovy</t>
  </si>
  <si>
    <t>Plzeň</t>
  </si>
  <si>
    <t>Rokycany</t>
  </si>
  <si>
    <t>Tachov</t>
  </si>
  <si>
    <t>Liberec</t>
  </si>
  <si>
    <t>Česká Lípa</t>
  </si>
  <si>
    <t>Semily</t>
  </si>
  <si>
    <t>Chrudim</t>
  </si>
  <si>
    <t>Pardubice</t>
  </si>
  <si>
    <t>Svitavy</t>
  </si>
  <si>
    <t>Ústí nad Orlicí</t>
  </si>
  <si>
    <t>Pelhřimov</t>
  </si>
  <si>
    <t>Havlíčkův Brod</t>
  </si>
  <si>
    <t>Jihlava</t>
  </si>
  <si>
    <t>Třebíč</t>
  </si>
  <si>
    <t>Žďár nad Sázavou</t>
  </si>
  <si>
    <t>Blansko</t>
  </si>
  <si>
    <t>Brno</t>
  </si>
  <si>
    <t>Břeclav</t>
  </si>
  <si>
    <t>Hodonín</t>
  </si>
  <si>
    <t>Vyškov</t>
  </si>
  <si>
    <t>Znojmo</t>
  </si>
  <si>
    <t>Prostějov</t>
  </si>
  <si>
    <t>Olomouc</t>
  </si>
  <si>
    <t>Přerov</t>
  </si>
  <si>
    <t>Šumperk</t>
  </si>
  <si>
    <t>Jeseník</t>
  </si>
  <si>
    <t>Zlín</t>
  </si>
  <si>
    <t>Kroměříž</t>
  </si>
  <si>
    <t>Uherské Hradiště</t>
  </si>
  <si>
    <t>Vsetín</t>
  </si>
  <si>
    <t>Bruntál</t>
  </si>
  <si>
    <t>Frýdek-Místek</t>
  </si>
  <si>
    <t>Nový Jičín</t>
  </si>
  <si>
    <t>Opava</t>
  </si>
  <si>
    <t>Praha a Středočeský kraj</t>
  </si>
  <si>
    <t>Žně 2021 – postup sklizně dle okresů</t>
  </si>
  <si>
    <t>Žně 2021 – postup sklizně</t>
  </si>
  <si>
    <t>Jihočeský kraj</t>
  </si>
  <si>
    <t>Královehradecký kraj</t>
  </si>
  <si>
    <t>Karlovarský kraj</t>
  </si>
  <si>
    <t>Ústecký kraj</t>
  </si>
  <si>
    <t>Plzeňský kraj</t>
  </si>
  <si>
    <t>Liberecký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</si>
  <si>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</si>
  <si>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</si>
  <si>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</si>
  <si>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</si>
  <si>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</si>
  <si>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</si>
  <si>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 xml:space="preserve">Stav ke dni: 6. července 2021       </t>
  </si>
  <si>
    <t xml:space="preserve">Stav ke dni: 12. července 2021       </t>
  </si>
  <si>
    <t xml:space="preserve">Stav ke dni: 16. srpna 2021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</si>
</sst>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4" fontId="5" fillId="0" borderId="7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4" fontId="5" fillId="0" borderId="8" xfId="0" applyNumberFormat="1" applyFont="1" applyBorder="1" applyAlignment="1" applyProtection="1">
      <alignment horizontal="right" vertical="center" wrapText="1"/>
      <protection locked="0"/>
    </xf>
    <xf numFmtId="4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6" xfId="0" applyNumberFormat="1" applyFont="1" applyFill="1" applyBorder="1" applyAlignment="1" applyProtection="1">
      <alignment horizontal="right" vertical="center" wrapText="1"/>
    </xf>
    <xf numFmtId="4" fontId="0" fillId="3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10" xfId="0" applyNumberFormat="1" applyFont="1" applyFill="1" applyBorder="1" applyAlignment="1" applyProtection="1">
      <alignment horizontal="right" vertical="center"/>
      <protection locked="0"/>
    </xf>
    <xf numFmtId="4" fontId="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3" xfId="0" applyNumberFormat="1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vertical="center" wrapText="1"/>
    </xf>
    <xf numFmtId="2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3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3" borderId="10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/>
    </xf>
    <xf numFmtId="0" fontId="11" fillId="0" borderId="24" xfId="0" applyFont="1" applyBorder="1" applyAlignment="1" applyProtection="1">
      <alignment vertical="center" wrapText="1"/>
      <protection locked="0"/>
    </xf>
    <xf numFmtId="4" fontId="5" fillId="0" borderId="27" xfId="0" applyNumberFormat="1" applyFont="1" applyFill="1" applyBorder="1" applyAlignment="1" applyProtection="1">
      <alignment horizontal="right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 applyProtection="1">
      <alignment horizontal="right" vertical="center" wrapText="1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4" fontId="0" fillId="0" borderId="0" xfId="0" applyNumberFormat="1" applyProtection="1"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vertical="center" wrapText="1"/>
      <protection locked="0"/>
    </xf>
    <xf numFmtId="0" fontId="12" fillId="4" borderId="27" xfId="0" applyFont="1" applyFill="1" applyBorder="1" applyAlignment="1" applyProtection="1">
      <alignment vertical="center" wrapText="1"/>
      <protection locked="0"/>
    </xf>
    <xf numFmtId="0" fontId="13" fillId="5" borderId="27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14" fontId="3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" fontId="0" fillId="3" borderId="1" xfId="0" applyNumberFormat="1" applyFont="1" applyFill="1" applyBorder="1" applyAlignment="1" applyProtection="1">
      <alignment horizontal="right" vertical="center" wrapText="1"/>
    </xf>
    <xf numFmtId="4" fontId="0" fillId="3" borderId="0" xfId="0" applyNumberFormat="1" applyFont="1" applyFill="1" applyBorder="1" applyAlignment="1" applyProtection="1">
      <alignment horizontal="right" vertical="center" wrapText="1"/>
    </xf>
    <xf numFmtId="4" fontId="0" fillId="3" borderId="8" xfId="0" applyNumberFormat="1" applyFont="1" applyFill="1" applyBorder="1" applyAlignment="1" applyProtection="1">
      <alignment horizontal="right" vertical="center"/>
    </xf>
    <xf numFmtId="2" fontId="1" fillId="0" borderId="10" xfId="0" applyNumberFormat="1" applyFont="1" applyBorder="1" applyAlignment="1" applyProtection="1">
      <alignment horizontal="right" vertical="center" wrapText="1"/>
    </xf>
    <xf numFmtId="4" fontId="0" fillId="3" borderId="11" xfId="0" applyNumberFormat="1" applyFont="1" applyFill="1" applyBorder="1" applyAlignment="1" applyProtection="1">
      <alignment horizontal="right" vertical="center" wrapText="1"/>
    </xf>
    <xf numFmtId="4" fontId="0" fillId="3" borderId="12" xfId="0" applyNumberFormat="1" applyFont="1" applyFill="1" applyBorder="1" applyAlignment="1" applyProtection="1">
      <alignment horizontal="right" vertical="center" wrapText="1"/>
    </xf>
    <xf numFmtId="2" fontId="0" fillId="3" borderId="15" xfId="0" applyNumberFormat="1" applyFont="1" applyFill="1" applyBorder="1" applyAlignment="1" applyProtection="1">
      <alignment horizontal="right" vertical="center" wrapText="1"/>
    </xf>
    <xf numFmtId="0" fontId="11" fillId="0" borderId="24" xfId="0" applyFont="1" applyBorder="1" applyAlignment="1" applyProtection="1">
      <alignment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vertical="center" wrapText="1"/>
    </xf>
    <xf numFmtId="4" fontId="13" fillId="0" borderId="17" xfId="0" applyNumberFormat="1" applyFont="1" applyBorder="1" applyAlignment="1" applyProtection="1">
      <alignment horizontal="right" vertical="center" wrapText="1"/>
    </xf>
    <xf numFmtId="0" fontId="13" fillId="0" borderId="27" xfId="0" applyFont="1" applyBorder="1" applyAlignment="1" applyProtection="1">
      <alignment vertical="center" wrapText="1"/>
    </xf>
    <xf numFmtId="2" fontId="13" fillId="0" borderId="17" xfId="0" applyNumberFormat="1" applyFont="1" applyBorder="1" applyAlignment="1" applyProtection="1">
      <alignment horizontal="right" vertical="center" wrapText="1"/>
    </xf>
    <xf numFmtId="0" fontId="12" fillId="4" borderId="27" xfId="0" applyFont="1" applyFill="1" applyBorder="1" applyAlignment="1" applyProtection="1">
      <alignment vertical="center" wrapText="1"/>
    </xf>
    <xf numFmtId="4" fontId="13" fillId="4" borderId="17" xfId="0" applyNumberFormat="1" applyFont="1" applyFill="1" applyBorder="1" applyAlignment="1" applyProtection="1">
      <alignment horizontal="right" vertical="center" wrapText="1"/>
    </xf>
    <xf numFmtId="0" fontId="13" fillId="5" borderId="27" xfId="0" applyFont="1" applyFill="1" applyBorder="1" applyAlignment="1" applyProtection="1">
      <alignment vertical="center" wrapText="1"/>
    </xf>
    <xf numFmtId="2" fontId="13" fillId="5" borderId="17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2" fillId="3" borderId="19" xfId="0" applyFont="1" applyFill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0" fontId="2" fillId="2" borderId="9" xfId="0" applyNumberFormat="1" applyFont="1" applyFill="1" applyBorder="1" applyAlignment="1" applyProtection="1">
      <alignment vertical="center" wrapText="1"/>
      <protection locked="0"/>
    </xf>
    <xf numFmtId="0" fontId="8" fillId="3" borderId="9" xfId="0" applyNumberFormat="1" applyFont="1" applyFill="1" applyBorder="1" applyAlignment="1" applyProtection="1">
      <alignment vertical="center" wrapText="1"/>
      <protection locked="0"/>
    </xf>
    <xf numFmtId="0" fontId="2" fillId="3" borderId="14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4" fontId="14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" fontId="15" fillId="6" borderId="17" xfId="0" applyNumberFormat="1" applyFont="1" applyFill="1" applyBorder="1" applyAlignment="1">
      <alignment horizontal="right" vertical="center"/>
    </xf>
    <xf numFmtId="4" fontId="15" fillId="7" borderId="17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28" xfId="0" applyNumberFormat="1" applyFont="1" applyFill="1" applyBorder="1" applyAlignment="1" applyProtection="1">
      <alignment horizontal="right" vertical="center"/>
    </xf>
    <xf numFmtId="2" fontId="1" fillId="0" borderId="6" xfId="0" applyNumberFormat="1" applyFont="1" applyBorder="1" applyAlignment="1" applyProtection="1">
      <alignment horizontal="right" vertical="center" wrapText="1"/>
    </xf>
    <xf numFmtId="4" fontId="0" fillId="3" borderId="29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49"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32" workbookViewId="0">
      <selection activeCell="I15" sqref="I15"/>
    </sheetView>
  </sheetViews>
  <sheetFormatPr defaultColWidth="8.88671875" defaultRowHeight="14.4" x14ac:dyDescent="0.3"/>
  <cols>
    <col min="1" max="1" width="34.44140625" style="26" customWidth="1"/>
    <col min="2" max="10" width="16" style="26" bestFit="1" customWidth="1"/>
    <col min="11" max="13" width="8.88671875" style="26"/>
    <col min="14" max="14" width="11.33203125" style="26" customWidth="1"/>
    <col min="15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8" t="s">
        <v>7</v>
      </c>
      <c r="J2" s="29" t="s">
        <v>8</v>
      </c>
    </row>
    <row r="3" spans="1:10" ht="15.6" x14ac:dyDescent="0.3">
      <c r="A3" s="30" t="s">
        <v>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1" t="s">
        <v>10</v>
      </c>
      <c r="B4" s="2">
        <v>17708</v>
      </c>
      <c r="C4" s="3">
        <v>1271</v>
      </c>
      <c r="D4" s="2">
        <v>5470</v>
      </c>
      <c r="E4" s="2">
        <v>3673.5</v>
      </c>
      <c r="F4" s="2">
        <v>620</v>
      </c>
      <c r="G4" s="2">
        <v>1534</v>
      </c>
      <c r="H4" s="2">
        <v>671</v>
      </c>
      <c r="I4" s="32">
        <v>30947.5</v>
      </c>
      <c r="J4" s="5">
        <v>9291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11">
        <v>0</v>
      </c>
      <c r="C7" s="12">
        <v>0</v>
      </c>
      <c r="D7" s="8">
        <v>0</v>
      </c>
      <c r="E7" s="8">
        <v>0</v>
      </c>
      <c r="F7" s="13">
        <v>0</v>
      </c>
      <c r="G7" s="8">
        <v>0</v>
      </c>
      <c r="H7" s="14">
        <v>0</v>
      </c>
      <c r="I7" s="14">
        <v>0</v>
      </c>
      <c r="J7" s="10">
        <v>0</v>
      </c>
    </row>
    <row r="8" spans="1:10" ht="16.2" thickBot="1" x14ac:dyDescent="0.35">
      <c r="A8" s="36" t="s">
        <v>14</v>
      </c>
      <c r="B8" s="60" t="e">
        <f t="shared" ref="B8:J8" si="1">(B7/B5)</f>
        <v>#DIV/0!</v>
      </c>
      <c r="C8" s="60" t="e">
        <f t="shared" si="1"/>
        <v>#DIV/0!</v>
      </c>
      <c r="D8" s="60" t="e">
        <f t="shared" si="1"/>
        <v>#DIV/0!</v>
      </c>
      <c r="E8" s="60" t="e">
        <f t="shared" si="1"/>
        <v>#DIV/0!</v>
      </c>
      <c r="F8" s="60" t="e">
        <f t="shared" si="1"/>
        <v>#DIV/0!</v>
      </c>
      <c r="G8" s="60" t="e">
        <f t="shared" si="1"/>
        <v>#DIV/0!</v>
      </c>
      <c r="H8" s="60" t="e">
        <f t="shared" si="1"/>
        <v>#DIV/0!</v>
      </c>
      <c r="I8" s="60" t="e">
        <f t="shared" si="1"/>
        <v>#DIV/0!</v>
      </c>
      <c r="J8" s="60" t="e">
        <f t="shared" si="1"/>
        <v>#DIV/0!</v>
      </c>
    </row>
    <row r="9" spans="1:10" ht="15.6" x14ac:dyDescent="0.3">
      <c r="A9" s="30" t="s">
        <v>15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8477.7999999999993</v>
      </c>
      <c r="C10" s="3">
        <v>1912.7</v>
      </c>
      <c r="D10" s="2">
        <v>740</v>
      </c>
      <c r="E10" s="2">
        <v>4045.5</v>
      </c>
      <c r="F10" s="2">
        <v>286</v>
      </c>
      <c r="G10" s="2">
        <v>357.5</v>
      </c>
      <c r="H10" s="2">
        <v>396.00000000000006</v>
      </c>
      <c r="I10" s="32">
        <v>16215.5</v>
      </c>
      <c r="J10" s="5">
        <v>4488.75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4" t="s">
        <v>12</v>
      </c>
      <c r="B12" s="57">
        <f t="shared" ref="B12:J12" si="2">(B11/B10)*100</f>
        <v>0</v>
      </c>
      <c r="C12" s="57">
        <f t="shared" si="2"/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33" t="s">
        <v>13</v>
      </c>
      <c r="B13" s="11">
        <v>0</v>
      </c>
      <c r="C13" s="12"/>
      <c r="D13" s="8">
        <v>0</v>
      </c>
      <c r="E13" s="8">
        <v>0</v>
      </c>
      <c r="F13" s="13">
        <v>0</v>
      </c>
      <c r="G13" s="8">
        <v>0</v>
      </c>
      <c r="H13" s="14">
        <v>0</v>
      </c>
      <c r="I13" s="14">
        <v>0</v>
      </c>
      <c r="J13" s="10">
        <v>0</v>
      </c>
    </row>
    <row r="14" spans="1:10" ht="16.2" thickBot="1" x14ac:dyDescent="0.35">
      <c r="A14" s="36" t="s">
        <v>14</v>
      </c>
      <c r="B14" s="60" t="e">
        <f t="shared" ref="B14:J14" si="3">(B13/B11)</f>
        <v>#DIV/0!</v>
      </c>
      <c r="C14" s="60" t="e">
        <f t="shared" si="3"/>
        <v>#DIV/0!</v>
      </c>
      <c r="D14" s="60" t="e">
        <f t="shared" si="3"/>
        <v>#DIV/0!</v>
      </c>
      <c r="E14" s="60" t="e">
        <f t="shared" si="3"/>
        <v>#DIV/0!</v>
      </c>
      <c r="F14" s="60" t="e">
        <f t="shared" si="3"/>
        <v>#DIV/0!</v>
      </c>
      <c r="G14" s="60" t="e">
        <f t="shared" si="3"/>
        <v>#DIV/0!</v>
      </c>
      <c r="H14" s="60" t="e">
        <f t="shared" si="3"/>
        <v>#DIV/0!</v>
      </c>
      <c r="I14" s="60" t="e">
        <f t="shared" si="3"/>
        <v>#DIV/0!</v>
      </c>
      <c r="J14" s="60" t="e">
        <f t="shared" si="3"/>
        <v>#DIV/0!</v>
      </c>
    </row>
    <row r="15" spans="1:10" ht="15.6" x14ac:dyDescent="0.3">
      <c r="A15" s="30" t="s">
        <v>16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22680.28</v>
      </c>
      <c r="C16" s="3">
        <v>1514.7400000000016</v>
      </c>
      <c r="D16" s="2">
        <v>3740.4199999999983</v>
      </c>
      <c r="E16" s="2">
        <v>5521.9599999999919</v>
      </c>
      <c r="F16" s="2">
        <v>341.22000000000025</v>
      </c>
      <c r="G16" s="2">
        <v>1422.8100000000004</v>
      </c>
      <c r="H16" s="2">
        <v>949.85000000000036</v>
      </c>
      <c r="I16" s="32">
        <v>36171.279999999992</v>
      </c>
      <c r="J16" s="5">
        <v>18686.840000000004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 t="shared" ref="B18:J18" si="4">(B17/B16)*100</f>
        <v>0</v>
      </c>
      <c r="C18" s="57">
        <f t="shared" si="4"/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11">
        <v>0</v>
      </c>
      <c r="C19" s="12">
        <v>0</v>
      </c>
      <c r="D19" s="8">
        <v>0</v>
      </c>
      <c r="E19" s="8">
        <v>0</v>
      </c>
      <c r="F19" s="13">
        <v>0</v>
      </c>
      <c r="G19" s="8">
        <v>0</v>
      </c>
      <c r="H19" s="14">
        <v>0</v>
      </c>
      <c r="I19" s="14">
        <v>0</v>
      </c>
      <c r="J19" s="10">
        <v>0</v>
      </c>
    </row>
    <row r="20" spans="1:10" ht="16.2" thickBot="1" x14ac:dyDescent="0.35">
      <c r="A20" s="36" t="s">
        <v>14</v>
      </c>
      <c r="B20" s="60" t="e">
        <f t="shared" ref="B20:J20" si="5">(B19/B17)</f>
        <v>#DIV/0!</v>
      </c>
      <c r="C20" s="60" t="e">
        <f t="shared" si="5"/>
        <v>#DIV/0!</v>
      </c>
      <c r="D20" s="60" t="e">
        <f t="shared" si="5"/>
        <v>#DIV/0!</v>
      </c>
      <c r="E20" s="60" t="e">
        <f t="shared" si="5"/>
        <v>#DIV/0!</v>
      </c>
      <c r="F20" s="60" t="e">
        <f t="shared" si="5"/>
        <v>#DIV/0!</v>
      </c>
      <c r="G20" s="60" t="e">
        <f t="shared" si="5"/>
        <v>#DIV/0!</v>
      </c>
      <c r="H20" s="60" t="e">
        <f t="shared" si="5"/>
        <v>#DIV/0!</v>
      </c>
      <c r="I20" s="60" t="e">
        <f t="shared" si="5"/>
        <v>#DIV/0!</v>
      </c>
      <c r="J20" s="60" t="e">
        <f t="shared" si="5"/>
        <v>#DIV/0!</v>
      </c>
    </row>
    <row r="21" spans="1:10" ht="15.6" x14ac:dyDescent="0.3">
      <c r="A21" s="30" t="s">
        <v>17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5708.55</v>
      </c>
      <c r="C22" s="3">
        <v>568.85</v>
      </c>
      <c r="D22" s="2">
        <v>1301</v>
      </c>
      <c r="E22" s="2">
        <v>1292.7</v>
      </c>
      <c r="F22" s="2">
        <v>42</v>
      </c>
      <c r="G22" s="2">
        <v>327.60000000000002</v>
      </c>
      <c r="H22" s="2">
        <v>530.20000000000005</v>
      </c>
      <c r="I22" s="32">
        <v>9770.9000000000015</v>
      </c>
      <c r="J22" s="5">
        <v>2821.5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 t="shared" ref="B24:J24" si="6">(B23/B22)*100</f>
        <v>0</v>
      </c>
      <c r="C24" s="57">
        <f t="shared" si="6"/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11">
        <v>0</v>
      </c>
      <c r="C25" s="12">
        <v>0</v>
      </c>
      <c r="D25" s="8">
        <v>0</v>
      </c>
      <c r="E25" s="8">
        <v>0</v>
      </c>
      <c r="F25" s="14">
        <v>0</v>
      </c>
      <c r="G25" s="8">
        <v>0</v>
      </c>
      <c r="H25" s="14">
        <v>0</v>
      </c>
      <c r="I25" s="14">
        <v>0</v>
      </c>
      <c r="J25" s="10">
        <v>0</v>
      </c>
    </row>
    <row r="26" spans="1:10" ht="16.2" thickBot="1" x14ac:dyDescent="0.35">
      <c r="A26" s="36" t="s">
        <v>14</v>
      </c>
      <c r="B26" s="60" t="e">
        <f t="shared" ref="B26:J26" si="7">(B25/B23)</f>
        <v>#DIV/0!</v>
      </c>
      <c r="C26" s="60" t="e">
        <f t="shared" si="7"/>
        <v>#DIV/0!</v>
      </c>
      <c r="D26" s="60" t="e">
        <f t="shared" si="7"/>
        <v>#DIV/0!</v>
      </c>
      <c r="E26" s="60" t="e">
        <f t="shared" si="7"/>
        <v>#DIV/0!</v>
      </c>
      <c r="F26" s="60" t="e">
        <f t="shared" si="7"/>
        <v>#DIV/0!</v>
      </c>
      <c r="G26" s="60" t="e">
        <f t="shared" si="7"/>
        <v>#DIV/0!</v>
      </c>
      <c r="H26" s="60" t="e">
        <f t="shared" si="7"/>
        <v>#DIV/0!</v>
      </c>
      <c r="I26" s="60" t="e">
        <f t="shared" si="7"/>
        <v>#DIV/0!</v>
      </c>
      <c r="J26" s="60" t="e">
        <f t="shared" si="7"/>
        <v>#DIV/0!</v>
      </c>
    </row>
    <row r="27" spans="1:10" ht="15.6" x14ac:dyDescent="0.3">
      <c r="A27" s="30" t="s">
        <v>18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5.6" x14ac:dyDescent="0.3">
      <c r="A28" s="34" t="s">
        <v>10</v>
      </c>
      <c r="B28" s="2">
        <v>14791.5</v>
      </c>
      <c r="C28" s="3">
        <v>1458.55</v>
      </c>
      <c r="D28" s="2">
        <v>506</v>
      </c>
      <c r="E28" s="2">
        <v>4859.25</v>
      </c>
      <c r="F28" s="2">
        <v>307</v>
      </c>
      <c r="G28" s="2">
        <v>136.5</v>
      </c>
      <c r="H28" s="2">
        <v>478.50000000000006</v>
      </c>
      <c r="I28" s="32">
        <v>22537.3</v>
      </c>
      <c r="J28" s="5">
        <v>7923</v>
      </c>
    </row>
    <row r="29" spans="1:10" ht="15.6" x14ac:dyDescent="0.3">
      <c r="A29" s="33" t="s">
        <v>11</v>
      </c>
      <c r="B29" s="6">
        <v>0</v>
      </c>
      <c r="C29" s="7">
        <v>0</v>
      </c>
      <c r="D29" s="8">
        <v>0</v>
      </c>
      <c r="E29" s="8">
        <v>0</v>
      </c>
      <c r="F29" s="7">
        <v>0</v>
      </c>
      <c r="G29" s="8">
        <v>0</v>
      </c>
      <c r="H29" s="8">
        <v>0</v>
      </c>
      <c r="I29" s="8">
        <v>0</v>
      </c>
      <c r="J29" s="10">
        <v>0</v>
      </c>
    </row>
    <row r="30" spans="1:10" ht="15.6" x14ac:dyDescent="0.3">
      <c r="A30" s="34" t="s">
        <v>12</v>
      </c>
      <c r="B30" s="57">
        <f t="shared" ref="B30:J30" si="8">(B29/B28)*100</f>
        <v>0</v>
      </c>
      <c r="C30" s="57">
        <f t="shared" si="8"/>
        <v>0</v>
      </c>
      <c r="D30" s="57">
        <f t="shared" si="8"/>
        <v>0</v>
      </c>
      <c r="E30" s="57">
        <f t="shared" si="8"/>
        <v>0</v>
      </c>
      <c r="F30" s="57">
        <f t="shared" si="8"/>
        <v>0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</row>
    <row r="31" spans="1:10" ht="15.6" x14ac:dyDescent="0.3">
      <c r="A31" s="33" t="s">
        <v>13</v>
      </c>
      <c r="B31" s="11">
        <v>0</v>
      </c>
      <c r="C31" s="12">
        <v>0</v>
      </c>
      <c r="D31" s="8">
        <v>0</v>
      </c>
      <c r="E31" s="8">
        <v>0</v>
      </c>
      <c r="F31" s="13">
        <v>0</v>
      </c>
      <c r="G31" s="8">
        <v>0</v>
      </c>
      <c r="H31" s="14">
        <v>0</v>
      </c>
      <c r="I31" s="14">
        <v>0</v>
      </c>
      <c r="J31" s="10">
        <v>0</v>
      </c>
    </row>
    <row r="32" spans="1:10" ht="16.2" thickBot="1" x14ac:dyDescent="0.35">
      <c r="A32" s="36" t="s">
        <v>14</v>
      </c>
      <c r="B32" s="60" t="e">
        <f t="shared" ref="B32:J32" si="9">(B31/B29)</f>
        <v>#DIV/0!</v>
      </c>
      <c r="C32" s="60" t="e">
        <f t="shared" si="9"/>
        <v>#DIV/0!</v>
      </c>
      <c r="D32" s="60" t="e">
        <f t="shared" si="9"/>
        <v>#DIV/0!</v>
      </c>
      <c r="E32" s="60" t="e">
        <f t="shared" si="9"/>
        <v>#DIV/0!</v>
      </c>
      <c r="F32" s="60" t="e">
        <f t="shared" si="9"/>
        <v>#DIV/0!</v>
      </c>
      <c r="G32" s="60">
        <f>G310</f>
        <v>0</v>
      </c>
      <c r="H32" s="60" t="e">
        <f t="shared" si="9"/>
        <v>#DIV/0!</v>
      </c>
      <c r="I32" s="60" t="e">
        <f t="shared" si="9"/>
        <v>#DIV/0!</v>
      </c>
      <c r="J32" s="60" t="e">
        <f t="shared" si="9"/>
        <v>#DIV/0!</v>
      </c>
    </row>
    <row r="33" spans="1:10" ht="15.6" x14ac:dyDescent="0.3">
      <c r="A33" s="30" t="s">
        <v>19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5.6" x14ac:dyDescent="0.3">
      <c r="A34" s="34" t="s">
        <v>10</v>
      </c>
      <c r="B34" s="2">
        <v>9359.4</v>
      </c>
      <c r="C34" s="3">
        <v>878.85</v>
      </c>
      <c r="D34" s="2">
        <v>4435</v>
      </c>
      <c r="E34" s="2">
        <v>917.91000000000008</v>
      </c>
      <c r="F34" s="2">
        <v>969</v>
      </c>
      <c r="G34" s="2">
        <v>884</v>
      </c>
      <c r="H34" s="2">
        <v>1377.2</v>
      </c>
      <c r="I34" s="32">
        <v>18821.36</v>
      </c>
      <c r="J34" s="5">
        <v>5650.5999999999995</v>
      </c>
    </row>
    <row r="35" spans="1:10" ht="15.6" x14ac:dyDescent="0.3">
      <c r="A35" s="33" t="s">
        <v>11</v>
      </c>
      <c r="B35" s="6">
        <v>0</v>
      </c>
      <c r="C35" s="7">
        <v>0</v>
      </c>
      <c r="D35" s="8">
        <v>0</v>
      </c>
      <c r="E35" s="8">
        <v>0</v>
      </c>
      <c r="F35" s="7">
        <v>0</v>
      </c>
      <c r="G35" s="8">
        <v>0</v>
      </c>
      <c r="H35" s="8">
        <v>0</v>
      </c>
      <c r="I35" s="8">
        <v>0</v>
      </c>
      <c r="J35" s="10">
        <v>0</v>
      </c>
    </row>
    <row r="36" spans="1:10" ht="15.6" x14ac:dyDescent="0.3">
      <c r="A36" s="34" t="s">
        <v>12</v>
      </c>
      <c r="B36" s="57">
        <f t="shared" ref="B36:J36" si="10">(B35/B34)*100</f>
        <v>0</v>
      </c>
      <c r="C36" s="57">
        <f t="shared" si="10"/>
        <v>0</v>
      </c>
      <c r="D36" s="57">
        <f t="shared" si="10"/>
        <v>0</v>
      </c>
      <c r="E36" s="57">
        <f t="shared" si="10"/>
        <v>0</v>
      </c>
      <c r="F36" s="57">
        <f t="shared" si="10"/>
        <v>0</v>
      </c>
      <c r="G36" s="57">
        <f t="shared" si="10"/>
        <v>0</v>
      </c>
      <c r="H36" s="57">
        <f t="shared" si="10"/>
        <v>0</v>
      </c>
      <c r="I36" s="57">
        <f t="shared" si="10"/>
        <v>0</v>
      </c>
      <c r="J36" s="57">
        <f t="shared" si="10"/>
        <v>0</v>
      </c>
    </row>
    <row r="37" spans="1:10" ht="15.6" x14ac:dyDescent="0.3">
      <c r="A37" s="33" t="s">
        <v>13</v>
      </c>
      <c r="B37" s="11">
        <v>0</v>
      </c>
      <c r="C37" s="12">
        <v>0</v>
      </c>
      <c r="D37" s="8">
        <v>0</v>
      </c>
      <c r="E37" s="8">
        <v>0</v>
      </c>
      <c r="F37" s="13">
        <v>0</v>
      </c>
      <c r="G37" s="8">
        <v>0</v>
      </c>
      <c r="H37" s="14">
        <v>0</v>
      </c>
      <c r="I37" s="14">
        <v>0</v>
      </c>
      <c r="J37" s="10">
        <v>0</v>
      </c>
    </row>
    <row r="38" spans="1:10" ht="16.2" thickBot="1" x14ac:dyDescent="0.35">
      <c r="A38" s="36" t="s">
        <v>14</v>
      </c>
      <c r="B38" s="60" t="e">
        <f t="shared" ref="B38:J38" si="11">(B37/B35)</f>
        <v>#DIV/0!</v>
      </c>
      <c r="C38" s="60" t="e">
        <f t="shared" si="11"/>
        <v>#DIV/0!</v>
      </c>
      <c r="D38" s="60" t="e">
        <f t="shared" si="11"/>
        <v>#DIV/0!</v>
      </c>
      <c r="E38" s="60" t="e">
        <f t="shared" si="11"/>
        <v>#DIV/0!</v>
      </c>
      <c r="F38" s="60" t="e">
        <f t="shared" si="11"/>
        <v>#DIV/0!</v>
      </c>
      <c r="G38" s="60" t="e">
        <f t="shared" si="11"/>
        <v>#DIV/0!</v>
      </c>
      <c r="H38" s="60" t="e">
        <f t="shared" si="11"/>
        <v>#DIV/0!</v>
      </c>
      <c r="I38" s="60" t="e">
        <f t="shared" si="11"/>
        <v>#DIV/0!</v>
      </c>
      <c r="J38" s="60" t="e">
        <f t="shared" si="11"/>
        <v>#DIV/0!</v>
      </c>
    </row>
    <row r="39" spans="1:10" ht="15.6" x14ac:dyDescent="0.3">
      <c r="A39" s="30" t="s">
        <v>20</v>
      </c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5.6" x14ac:dyDescent="0.3">
      <c r="A40" s="34" t="s">
        <v>10</v>
      </c>
      <c r="B40" s="2">
        <v>6587.2999999999993</v>
      </c>
      <c r="C40" s="3">
        <v>778.1</v>
      </c>
      <c r="D40" s="2">
        <v>885</v>
      </c>
      <c r="E40" s="2">
        <v>758.88</v>
      </c>
      <c r="F40" s="2">
        <v>490</v>
      </c>
      <c r="G40" s="2">
        <v>400.40000000000003</v>
      </c>
      <c r="H40" s="2">
        <v>220.00000000000003</v>
      </c>
      <c r="I40" s="32">
        <v>10119.679999999998</v>
      </c>
      <c r="J40" s="5">
        <v>4319.6499999999996</v>
      </c>
    </row>
    <row r="41" spans="1:10" ht="15.6" x14ac:dyDescent="0.3">
      <c r="A41" s="33" t="s">
        <v>11</v>
      </c>
      <c r="B41" s="6">
        <v>0</v>
      </c>
      <c r="C41" s="7">
        <v>0</v>
      </c>
      <c r="D41" s="8">
        <v>0</v>
      </c>
      <c r="E41" s="8">
        <v>0</v>
      </c>
      <c r="F41" s="7">
        <v>0</v>
      </c>
      <c r="G41" s="8">
        <v>0</v>
      </c>
      <c r="H41" s="8">
        <v>0</v>
      </c>
      <c r="I41" s="8">
        <v>0</v>
      </c>
      <c r="J41" s="10">
        <v>0</v>
      </c>
    </row>
    <row r="42" spans="1:10" ht="15.6" x14ac:dyDescent="0.3">
      <c r="A42" s="34" t="s">
        <v>12</v>
      </c>
      <c r="B42" s="57">
        <f t="shared" ref="B42:J42" si="12">(B41/B40)*100</f>
        <v>0</v>
      </c>
      <c r="C42" s="57">
        <f t="shared" si="12"/>
        <v>0</v>
      </c>
      <c r="D42" s="57">
        <f t="shared" si="12"/>
        <v>0</v>
      </c>
      <c r="E42" s="57">
        <f t="shared" si="12"/>
        <v>0</v>
      </c>
      <c r="F42" s="57">
        <f t="shared" si="12"/>
        <v>0</v>
      </c>
      <c r="G42" s="57">
        <f t="shared" si="12"/>
        <v>0</v>
      </c>
      <c r="H42" s="57">
        <f t="shared" si="12"/>
        <v>0</v>
      </c>
      <c r="I42" s="57">
        <f t="shared" si="12"/>
        <v>0</v>
      </c>
      <c r="J42" s="57">
        <f t="shared" si="12"/>
        <v>0</v>
      </c>
    </row>
    <row r="43" spans="1:10" ht="15.6" x14ac:dyDescent="0.3">
      <c r="A43" s="33" t="s">
        <v>13</v>
      </c>
      <c r="B43" s="11">
        <v>0</v>
      </c>
      <c r="C43" s="12">
        <v>0</v>
      </c>
      <c r="D43" s="8">
        <v>0</v>
      </c>
      <c r="E43" s="8">
        <v>0</v>
      </c>
      <c r="F43" s="13">
        <v>0</v>
      </c>
      <c r="G43" s="8">
        <v>0</v>
      </c>
      <c r="H43" s="14">
        <v>0</v>
      </c>
      <c r="I43" s="14"/>
      <c r="J43" s="10">
        <v>0</v>
      </c>
    </row>
    <row r="44" spans="1:10" ht="16.2" thickBot="1" x14ac:dyDescent="0.35">
      <c r="A44" s="36" t="s">
        <v>14</v>
      </c>
      <c r="B44" s="60" t="e">
        <f t="shared" ref="B44:J44" si="13">(B43/B41)</f>
        <v>#DIV/0!</v>
      </c>
      <c r="C44" s="60" t="e">
        <f t="shared" si="13"/>
        <v>#DIV/0!</v>
      </c>
      <c r="D44" s="60" t="e">
        <f t="shared" si="13"/>
        <v>#DIV/0!</v>
      </c>
      <c r="E44" s="60" t="e">
        <f t="shared" si="13"/>
        <v>#DIV/0!</v>
      </c>
      <c r="F44" s="60" t="e">
        <f t="shared" si="13"/>
        <v>#DIV/0!</v>
      </c>
      <c r="G44" s="60" t="e">
        <f t="shared" si="13"/>
        <v>#DIV/0!</v>
      </c>
      <c r="H44" s="60" t="e">
        <f t="shared" si="13"/>
        <v>#DIV/0!</v>
      </c>
      <c r="I44" s="60" t="e">
        <f t="shared" si="13"/>
        <v>#DIV/0!</v>
      </c>
      <c r="J44" s="60" t="e">
        <f t="shared" si="13"/>
        <v>#DIV/0!</v>
      </c>
    </row>
    <row r="45" spans="1:10" ht="15.6" x14ac:dyDescent="0.3">
      <c r="A45" s="30" t="s">
        <v>21</v>
      </c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5.6" x14ac:dyDescent="0.3">
      <c r="A46" s="34" t="s">
        <v>10</v>
      </c>
      <c r="B46" s="2">
        <v>19598.5</v>
      </c>
      <c r="C46" s="3">
        <v>3124.8</v>
      </c>
      <c r="D46" s="2">
        <v>840</v>
      </c>
      <c r="E46" s="2">
        <v>5433.06</v>
      </c>
      <c r="F46" s="2">
        <v>282</v>
      </c>
      <c r="G46" s="2">
        <v>789.1</v>
      </c>
      <c r="H46" s="2">
        <v>95.7</v>
      </c>
      <c r="I46" s="32">
        <v>30163.16</v>
      </c>
      <c r="J46" s="5">
        <v>7625.65</v>
      </c>
    </row>
    <row r="47" spans="1:10" ht="15.6" x14ac:dyDescent="0.3">
      <c r="A47" s="33" t="s">
        <v>11</v>
      </c>
      <c r="B47" s="6">
        <v>0</v>
      </c>
      <c r="C47" s="7">
        <v>0</v>
      </c>
      <c r="D47" s="8">
        <v>0</v>
      </c>
      <c r="E47" s="8">
        <v>0</v>
      </c>
      <c r="F47" s="7">
        <v>0</v>
      </c>
      <c r="G47" s="8">
        <v>0</v>
      </c>
      <c r="H47" s="8">
        <v>0</v>
      </c>
      <c r="I47" s="8">
        <v>0</v>
      </c>
      <c r="J47" s="10">
        <v>0</v>
      </c>
    </row>
    <row r="48" spans="1:10" ht="15.6" x14ac:dyDescent="0.3">
      <c r="A48" s="34" t="s">
        <v>12</v>
      </c>
      <c r="B48" s="57">
        <f t="shared" ref="B48:J48" si="14">(B47/B46)*100</f>
        <v>0</v>
      </c>
      <c r="C48" s="57">
        <f t="shared" si="14"/>
        <v>0</v>
      </c>
      <c r="D48" s="57">
        <f t="shared" si="14"/>
        <v>0</v>
      </c>
      <c r="E48" s="57">
        <f t="shared" si="14"/>
        <v>0</v>
      </c>
      <c r="F48" s="57">
        <f t="shared" si="14"/>
        <v>0</v>
      </c>
      <c r="G48" s="57">
        <f t="shared" si="14"/>
        <v>0</v>
      </c>
      <c r="H48" s="57">
        <f t="shared" si="14"/>
        <v>0</v>
      </c>
      <c r="I48" s="57">
        <f t="shared" si="14"/>
        <v>0</v>
      </c>
      <c r="J48" s="57">
        <f t="shared" si="14"/>
        <v>0</v>
      </c>
    </row>
    <row r="49" spans="1:14" ht="15.6" x14ac:dyDescent="0.3">
      <c r="A49" s="33" t="s">
        <v>13</v>
      </c>
      <c r="B49" s="11">
        <v>0</v>
      </c>
      <c r="C49" s="12">
        <v>0</v>
      </c>
      <c r="D49" s="8">
        <v>0</v>
      </c>
      <c r="E49" s="8">
        <v>0</v>
      </c>
      <c r="F49" s="13">
        <v>0</v>
      </c>
      <c r="G49" s="8">
        <v>0</v>
      </c>
      <c r="H49" s="14">
        <v>0</v>
      </c>
      <c r="I49" s="14">
        <v>0</v>
      </c>
      <c r="J49" s="10">
        <v>0</v>
      </c>
      <c r="N49" s="105"/>
    </row>
    <row r="50" spans="1:14" ht="16.2" thickBot="1" x14ac:dyDescent="0.35">
      <c r="A50" s="36" t="s">
        <v>14</v>
      </c>
      <c r="B50" s="60" t="e">
        <f t="shared" ref="B50:J50" si="15">(B49/B47)</f>
        <v>#DIV/0!</v>
      </c>
      <c r="C50" s="60" t="e">
        <f t="shared" si="15"/>
        <v>#DIV/0!</v>
      </c>
      <c r="D50" s="60" t="e">
        <f t="shared" si="15"/>
        <v>#DIV/0!</v>
      </c>
      <c r="E50" s="60" t="e">
        <f t="shared" si="15"/>
        <v>#DIV/0!</v>
      </c>
      <c r="F50" s="60" t="e">
        <f t="shared" si="15"/>
        <v>#DIV/0!</v>
      </c>
      <c r="G50" s="60" t="e">
        <f t="shared" si="15"/>
        <v>#DIV/0!</v>
      </c>
      <c r="H50" s="60" t="e">
        <f t="shared" si="15"/>
        <v>#DIV/0!</v>
      </c>
      <c r="I50" s="60" t="e">
        <f t="shared" si="15"/>
        <v>#DIV/0!</v>
      </c>
      <c r="J50" s="60" t="e">
        <f t="shared" si="15"/>
        <v>#DIV/0!</v>
      </c>
      <c r="N50" s="105"/>
    </row>
    <row r="51" spans="1:14" ht="15.6" x14ac:dyDescent="0.3">
      <c r="A51" s="30" t="s">
        <v>22</v>
      </c>
      <c r="B51" s="20"/>
      <c r="C51" s="20"/>
      <c r="D51" s="20"/>
      <c r="E51" s="20"/>
      <c r="F51" s="20"/>
      <c r="G51" s="20"/>
      <c r="H51" s="20"/>
      <c r="I51" s="20"/>
      <c r="J51" s="21"/>
      <c r="N51" s="105"/>
    </row>
    <row r="52" spans="1:14" ht="15.6" x14ac:dyDescent="0.3">
      <c r="A52" s="34" t="s">
        <v>10</v>
      </c>
      <c r="B52" s="2">
        <v>12445</v>
      </c>
      <c r="C52" s="3">
        <v>542.5</v>
      </c>
      <c r="D52" s="2">
        <v>2350</v>
      </c>
      <c r="E52" s="2">
        <v>2790</v>
      </c>
      <c r="F52" s="2">
        <v>290</v>
      </c>
      <c r="G52" s="2">
        <v>910</v>
      </c>
      <c r="H52" s="2">
        <v>220.00000000000003</v>
      </c>
      <c r="I52" s="32">
        <v>19547.5</v>
      </c>
      <c r="J52" s="5">
        <v>8075</v>
      </c>
      <c r="N52" s="105"/>
    </row>
    <row r="53" spans="1:14" ht="15.6" x14ac:dyDescent="0.3">
      <c r="A53" s="33" t="s">
        <v>11</v>
      </c>
      <c r="B53" s="6">
        <v>0</v>
      </c>
      <c r="C53" s="7">
        <v>0</v>
      </c>
      <c r="D53" s="8">
        <v>0</v>
      </c>
      <c r="E53" s="8">
        <v>0</v>
      </c>
      <c r="F53" s="7">
        <v>0</v>
      </c>
      <c r="G53" s="8">
        <v>0</v>
      </c>
      <c r="H53" s="8">
        <v>0</v>
      </c>
      <c r="I53" s="8">
        <v>0</v>
      </c>
      <c r="J53" s="10">
        <v>0</v>
      </c>
      <c r="N53" s="105"/>
    </row>
    <row r="54" spans="1:14" ht="15.6" x14ac:dyDescent="0.3">
      <c r="A54" s="34" t="s">
        <v>12</v>
      </c>
      <c r="B54" s="57">
        <f t="shared" ref="B54:J54" si="16">(B53/B52)*100</f>
        <v>0</v>
      </c>
      <c r="C54" s="57">
        <f t="shared" si="16"/>
        <v>0</v>
      </c>
      <c r="D54" s="57">
        <f t="shared" si="16"/>
        <v>0</v>
      </c>
      <c r="E54" s="57">
        <f t="shared" si="16"/>
        <v>0</v>
      </c>
      <c r="F54" s="57">
        <f t="shared" si="16"/>
        <v>0</v>
      </c>
      <c r="G54" s="57">
        <f t="shared" si="16"/>
        <v>0</v>
      </c>
      <c r="H54" s="57">
        <f t="shared" si="16"/>
        <v>0</v>
      </c>
      <c r="I54" s="57">
        <f t="shared" si="16"/>
        <v>0</v>
      </c>
      <c r="J54" s="57">
        <f t="shared" si="16"/>
        <v>0</v>
      </c>
      <c r="N54" s="105"/>
    </row>
    <row r="55" spans="1:14" ht="15.6" x14ac:dyDescent="0.3">
      <c r="A55" s="33" t="s">
        <v>13</v>
      </c>
      <c r="B55" s="11">
        <v>0</v>
      </c>
      <c r="C55" s="12">
        <v>0</v>
      </c>
      <c r="D55" s="8">
        <v>0</v>
      </c>
      <c r="E55" s="8">
        <v>0</v>
      </c>
      <c r="F55" s="13">
        <v>0</v>
      </c>
      <c r="G55" s="8">
        <v>0</v>
      </c>
      <c r="H55" s="14">
        <v>0</v>
      </c>
      <c r="I55" s="14">
        <v>0</v>
      </c>
      <c r="J55" s="10">
        <v>0</v>
      </c>
      <c r="N55" s="105"/>
    </row>
    <row r="56" spans="1:14" ht="16.2" thickBot="1" x14ac:dyDescent="0.35">
      <c r="A56" s="36" t="s">
        <v>14</v>
      </c>
      <c r="B56" s="60" t="e">
        <f t="shared" ref="B56:J56" si="17">(B55/B53)</f>
        <v>#DIV/0!</v>
      </c>
      <c r="C56" s="60" t="e">
        <f t="shared" si="17"/>
        <v>#DIV/0!</v>
      </c>
      <c r="D56" s="60" t="e">
        <f t="shared" si="17"/>
        <v>#DIV/0!</v>
      </c>
      <c r="E56" s="60" t="e">
        <f t="shared" si="17"/>
        <v>#DIV/0!</v>
      </c>
      <c r="F56" s="60" t="e">
        <f t="shared" si="17"/>
        <v>#DIV/0!</v>
      </c>
      <c r="G56" s="60" t="e">
        <f t="shared" si="17"/>
        <v>#DIV/0!</v>
      </c>
      <c r="H56" s="60" t="e">
        <f t="shared" si="17"/>
        <v>#DIV/0!</v>
      </c>
      <c r="I56" s="60" t="e">
        <f t="shared" si="17"/>
        <v>#DIV/0!</v>
      </c>
      <c r="J56" s="60" t="e">
        <f t="shared" si="17"/>
        <v>#DIV/0!</v>
      </c>
      <c r="N56" s="37"/>
    </row>
    <row r="57" spans="1:14" ht="15.6" x14ac:dyDescent="0.3">
      <c r="A57" s="30" t="s">
        <v>23</v>
      </c>
      <c r="B57" s="20"/>
      <c r="C57" s="20"/>
      <c r="D57" s="20"/>
      <c r="E57" s="20"/>
      <c r="F57" s="20"/>
      <c r="G57" s="20"/>
      <c r="H57" s="20"/>
      <c r="I57" s="20"/>
      <c r="J57" s="21"/>
    </row>
    <row r="58" spans="1:14" ht="15.6" x14ac:dyDescent="0.3">
      <c r="A58" s="34" t="s">
        <v>10</v>
      </c>
      <c r="B58" s="2">
        <v>16621.2</v>
      </c>
      <c r="C58" s="3">
        <v>3701.4</v>
      </c>
      <c r="D58" s="2">
        <v>1730</v>
      </c>
      <c r="E58" s="2">
        <v>2953.6800000000003</v>
      </c>
      <c r="F58" s="2">
        <v>595</v>
      </c>
      <c r="G58" s="2">
        <v>313.3</v>
      </c>
      <c r="H58" s="2">
        <v>207.9</v>
      </c>
      <c r="I58" s="32">
        <v>26122.480000000003</v>
      </c>
      <c r="J58" s="5">
        <v>7329.25</v>
      </c>
    </row>
    <row r="59" spans="1:14" ht="15.6" x14ac:dyDescent="0.3">
      <c r="A59" s="33" t="s">
        <v>11</v>
      </c>
      <c r="B59" s="6">
        <v>0</v>
      </c>
      <c r="C59" s="7">
        <v>0</v>
      </c>
      <c r="D59" s="8">
        <v>0</v>
      </c>
      <c r="E59" s="8">
        <v>0</v>
      </c>
      <c r="F59" s="7">
        <v>0</v>
      </c>
      <c r="G59" s="8">
        <v>0</v>
      </c>
      <c r="H59" s="8">
        <v>0</v>
      </c>
      <c r="I59" s="8">
        <v>0</v>
      </c>
      <c r="J59" s="10">
        <v>0</v>
      </c>
    </row>
    <row r="60" spans="1:14" ht="15.6" x14ac:dyDescent="0.3">
      <c r="A60" s="34" t="s">
        <v>12</v>
      </c>
      <c r="B60" s="57">
        <f t="shared" ref="B60:J60" si="18">(B59/B58)*100</f>
        <v>0</v>
      </c>
      <c r="C60" s="57">
        <f t="shared" si="18"/>
        <v>0</v>
      </c>
      <c r="D60" s="57">
        <f t="shared" si="18"/>
        <v>0</v>
      </c>
      <c r="E60" s="57">
        <f t="shared" si="18"/>
        <v>0</v>
      </c>
      <c r="F60" s="57">
        <f t="shared" si="18"/>
        <v>0</v>
      </c>
      <c r="G60" s="57">
        <f t="shared" si="18"/>
        <v>0</v>
      </c>
      <c r="H60" s="57">
        <f t="shared" si="18"/>
        <v>0</v>
      </c>
      <c r="I60" s="57">
        <f t="shared" si="18"/>
        <v>0</v>
      </c>
      <c r="J60" s="57">
        <f t="shared" si="18"/>
        <v>0</v>
      </c>
    </row>
    <row r="61" spans="1:14" ht="15.6" x14ac:dyDescent="0.3">
      <c r="A61" s="33" t="s">
        <v>13</v>
      </c>
      <c r="B61" s="11">
        <v>0</v>
      </c>
      <c r="C61" s="12">
        <v>0</v>
      </c>
      <c r="D61" s="8">
        <v>0</v>
      </c>
      <c r="E61" s="8">
        <v>0</v>
      </c>
      <c r="F61" s="13">
        <v>0</v>
      </c>
      <c r="G61" s="8">
        <v>0</v>
      </c>
      <c r="H61" s="14">
        <v>0</v>
      </c>
      <c r="I61" s="14">
        <v>0</v>
      </c>
      <c r="J61" s="10">
        <v>0</v>
      </c>
    </row>
    <row r="62" spans="1:14" ht="16.2" thickBot="1" x14ac:dyDescent="0.35">
      <c r="A62" s="36" t="s">
        <v>14</v>
      </c>
      <c r="B62" s="60" t="e">
        <f t="shared" ref="B62:J62" si="19">(B61/B59)</f>
        <v>#DIV/0!</v>
      </c>
      <c r="C62" s="60" t="e">
        <f t="shared" si="19"/>
        <v>#DIV/0!</v>
      </c>
      <c r="D62" s="60" t="e">
        <f t="shared" si="19"/>
        <v>#DIV/0!</v>
      </c>
      <c r="E62" s="60" t="e">
        <f t="shared" si="19"/>
        <v>#DIV/0!</v>
      </c>
      <c r="F62" s="60" t="e">
        <f t="shared" si="19"/>
        <v>#DIV/0!</v>
      </c>
      <c r="G62" s="60" t="e">
        <f t="shared" si="19"/>
        <v>#DIV/0!</v>
      </c>
      <c r="H62" s="60" t="e">
        <f t="shared" si="19"/>
        <v>#DIV/0!</v>
      </c>
      <c r="I62" s="60" t="e">
        <f t="shared" si="19"/>
        <v>#DIV/0!</v>
      </c>
      <c r="J62" s="60" t="e">
        <f t="shared" si="19"/>
        <v>#DIV/0!</v>
      </c>
    </row>
    <row r="63" spans="1:14" ht="15.6" x14ac:dyDescent="0.3">
      <c r="A63" s="30" t="s">
        <v>24</v>
      </c>
      <c r="B63" s="20"/>
      <c r="C63" s="20"/>
      <c r="D63" s="20"/>
      <c r="E63" s="20"/>
      <c r="F63" s="20"/>
      <c r="G63" s="20"/>
      <c r="H63" s="20"/>
      <c r="I63" s="20"/>
      <c r="J63" s="21"/>
    </row>
    <row r="64" spans="1:14" ht="15.6" x14ac:dyDescent="0.3">
      <c r="A64" s="34" t="s">
        <v>10</v>
      </c>
      <c r="B64" s="2">
        <v>21375</v>
      </c>
      <c r="C64" s="3">
        <v>821.5</v>
      </c>
      <c r="D64" s="2">
        <v>1105</v>
      </c>
      <c r="E64" s="2">
        <v>6305.4000000000005</v>
      </c>
      <c r="F64" s="2">
        <v>160</v>
      </c>
      <c r="G64" s="2">
        <v>806</v>
      </c>
      <c r="H64" s="2">
        <v>192.50000000000003</v>
      </c>
      <c r="I64" s="32">
        <v>30765.4</v>
      </c>
      <c r="J64" s="5">
        <v>4541</v>
      </c>
    </row>
    <row r="65" spans="1:10" ht="15.6" x14ac:dyDescent="0.3">
      <c r="A65" s="33" t="s">
        <v>11</v>
      </c>
      <c r="B65" s="17">
        <v>0</v>
      </c>
      <c r="C65" s="7">
        <v>0</v>
      </c>
      <c r="D65" s="8">
        <v>0</v>
      </c>
      <c r="E65" s="18">
        <v>0</v>
      </c>
      <c r="F65" s="7">
        <v>0</v>
      </c>
      <c r="G65" s="8">
        <v>0</v>
      </c>
      <c r="H65" s="8">
        <v>0</v>
      </c>
      <c r="I65" s="8">
        <v>0</v>
      </c>
      <c r="J65" s="10">
        <v>0</v>
      </c>
    </row>
    <row r="66" spans="1:10" ht="15.6" x14ac:dyDescent="0.3">
      <c r="A66" s="34" t="s">
        <v>12</v>
      </c>
      <c r="B66" s="57">
        <f t="shared" ref="B66:J66" si="20">(B65/B64)*100</f>
        <v>0</v>
      </c>
      <c r="C66" s="57">
        <f t="shared" si="20"/>
        <v>0</v>
      </c>
      <c r="D66" s="57">
        <f t="shared" si="20"/>
        <v>0</v>
      </c>
      <c r="E66" s="57">
        <f t="shared" si="20"/>
        <v>0</v>
      </c>
      <c r="F66" s="57">
        <f t="shared" si="20"/>
        <v>0</v>
      </c>
      <c r="G66" s="57">
        <f t="shared" si="20"/>
        <v>0</v>
      </c>
      <c r="H66" s="57">
        <f t="shared" si="20"/>
        <v>0</v>
      </c>
      <c r="I66" s="57">
        <f t="shared" si="20"/>
        <v>0</v>
      </c>
      <c r="J66" s="57">
        <f t="shared" si="20"/>
        <v>0</v>
      </c>
    </row>
    <row r="67" spans="1:10" ht="15.6" x14ac:dyDescent="0.3">
      <c r="A67" s="33" t="s">
        <v>13</v>
      </c>
      <c r="B67" s="19">
        <v>0</v>
      </c>
      <c r="C67" s="12">
        <v>0</v>
      </c>
      <c r="D67" s="8">
        <v>0</v>
      </c>
      <c r="E67" s="18">
        <v>0</v>
      </c>
      <c r="F67" s="13">
        <v>0</v>
      </c>
      <c r="G67" s="8">
        <v>0</v>
      </c>
      <c r="H67" s="14">
        <v>0</v>
      </c>
      <c r="I67" s="14">
        <v>0</v>
      </c>
      <c r="J67" s="10">
        <v>0</v>
      </c>
    </row>
    <row r="68" spans="1:10" ht="16.2" thickBot="1" x14ac:dyDescent="0.35">
      <c r="A68" s="36" t="s">
        <v>14</v>
      </c>
      <c r="B68" s="60" t="e">
        <f t="shared" ref="B68:J68" si="21">(B67/B65)</f>
        <v>#DIV/0!</v>
      </c>
      <c r="C68" s="60" t="e">
        <f t="shared" si="21"/>
        <v>#DIV/0!</v>
      </c>
      <c r="D68" s="60" t="e">
        <f t="shared" si="21"/>
        <v>#DIV/0!</v>
      </c>
      <c r="E68" s="60" t="e">
        <f t="shared" si="21"/>
        <v>#DIV/0!</v>
      </c>
      <c r="F68" s="60" t="e">
        <f t="shared" si="21"/>
        <v>#DIV/0!</v>
      </c>
      <c r="G68" s="60" t="e">
        <f t="shared" si="21"/>
        <v>#DIV/0!</v>
      </c>
      <c r="H68" s="60" t="e">
        <f t="shared" si="21"/>
        <v>#DIV/0!</v>
      </c>
      <c r="I68" s="60" t="e">
        <f t="shared" si="21"/>
        <v>#DIV/0!</v>
      </c>
      <c r="J68" s="60" t="e">
        <f t="shared" si="21"/>
        <v>#DIV/0!</v>
      </c>
    </row>
    <row r="70" spans="1:10" ht="16.2" thickBot="1" x14ac:dyDescent="0.35">
      <c r="A70" s="110" t="s">
        <v>81</v>
      </c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ht="16.2" thickBot="1" x14ac:dyDescent="0.35">
      <c r="A71" s="111" t="s">
        <v>79</v>
      </c>
      <c r="B71" s="112"/>
      <c r="C71" s="112"/>
      <c r="D71" s="112"/>
      <c r="E71" s="112"/>
      <c r="F71" s="112"/>
      <c r="G71" s="112"/>
      <c r="H71" s="112"/>
      <c r="I71" s="112"/>
      <c r="J71" s="113"/>
    </row>
    <row r="72" spans="1:10" ht="16.8" thickTop="1" thickBot="1" x14ac:dyDescent="0.35">
      <c r="A72" s="23" t="s">
        <v>94</v>
      </c>
      <c r="B72" s="38" t="s">
        <v>0</v>
      </c>
      <c r="C72" s="38" t="s">
        <v>1</v>
      </c>
      <c r="D72" s="38" t="s">
        <v>2</v>
      </c>
      <c r="E72" s="38" t="s">
        <v>3</v>
      </c>
      <c r="F72" s="38" t="s">
        <v>4</v>
      </c>
      <c r="G72" s="38" t="s">
        <v>5</v>
      </c>
      <c r="H72" s="38" t="s">
        <v>6</v>
      </c>
      <c r="I72" s="39" t="s">
        <v>7</v>
      </c>
      <c r="J72" s="40" t="s">
        <v>8</v>
      </c>
    </row>
    <row r="73" spans="1:10" ht="15.6" thickTop="1" thickBot="1" x14ac:dyDescent="0.35">
      <c r="A73" s="41" t="s">
        <v>10</v>
      </c>
      <c r="B73" s="24">
        <v>155352.53</v>
      </c>
      <c r="C73" s="25">
        <v>16572.990000000002</v>
      </c>
      <c r="D73" s="25">
        <v>23102.42</v>
      </c>
      <c r="E73" s="25">
        <v>38551.839999999997</v>
      </c>
      <c r="F73" s="25">
        <v>4382.22</v>
      </c>
      <c r="G73" s="25">
        <v>7881.21</v>
      </c>
      <c r="H73" s="25">
        <v>5338.85</v>
      </c>
      <c r="I73" s="25">
        <f>SUM(B73:H73)</f>
        <v>251182.06</v>
      </c>
      <c r="J73" s="25">
        <v>80752.240000000005</v>
      </c>
    </row>
    <row r="74" spans="1:10" ht="15" thickBot="1" x14ac:dyDescent="0.35">
      <c r="A74" s="42" t="s">
        <v>11</v>
      </c>
      <c r="B74" s="67">
        <f>(B5+B11+B17+B23+B29+B35+B41+B47+B53+B59+B65)</f>
        <v>0</v>
      </c>
      <c r="C74" s="67">
        <f t="shared" ref="C74:J74" si="22">(C5+C11+C17+C23+C29+C35+C41+C47+C53+C59+C65)</f>
        <v>0</v>
      </c>
      <c r="D74" s="67">
        <f t="shared" si="22"/>
        <v>0</v>
      </c>
      <c r="E74" s="67">
        <f t="shared" si="22"/>
        <v>0</v>
      </c>
      <c r="F74" s="67">
        <f t="shared" si="22"/>
        <v>0</v>
      </c>
      <c r="G74" s="67">
        <f t="shared" si="22"/>
        <v>0</v>
      </c>
      <c r="H74" s="67">
        <f t="shared" si="22"/>
        <v>0</v>
      </c>
      <c r="I74" s="67">
        <f t="shared" si="22"/>
        <v>0</v>
      </c>
      <c r="J74" s="67">
        <f t="shared" si="22"/>
        <v>0</v>
      </c>
    </row>
    <row r="75" spans="1:10" ht="15" thickBot="1" x14ac:dyDescent="0.35">
      <c r="A75" s="43" t="s">
        <v>12</v>
      </c>
      <c r="B75" s="69">
        <f>(B74/B73)*100</f>
        <v>0</v>
      </c>
      <c r="C75" s="69">
        <f t="shared" ref="C75:J75" si="23">(C74/C73)*100</f>
        <v>0</v>
      </c>
      <c r="D75" s="69">
        <f t="shared" si="23"/>
        <v>0</v>
      </c>
      <c r="E75" s="69">
        <f t="shared" si="23"/>
        <v>0</v>
      </c>
      <c r="F75" s="69">
        <f t="shared" si="23"/>
        <v>0</v>
      </c>
      <c r="G75" s="69">
        <f t="shared" si="23"/>
        <v>0</v>
      </c>
      <c r="H75" s="69">
        <f t="shared" si="23"/>
        <v>0</v>
      </c>
      <c r="I75" s="69">
        <f t="shared" si="23"/>
        <v>0</v>
      </c>
      <c r="J75" s="69">
        <f t="shared" si="23"/>
        <v>0</v>
      </c>
    </row>
    <row r="76" spans="1:10" ht="15" thickBot="1" x14ac:dyDescent="0.35">
      <c r="A76" s="44" t="s">
        <v>13</v>
      </c>
      <c r="B76" s="71">
        <f>(B7+B13+B19+B25+B31+B37+B43+B49+B55+B61+B67)</f>
        <v>0</v>
      </c>
      <c r="C76" s="71">
        <f t="shared" ref="C76:J76" si="24">(C7+C13+C19+C25+C31+C37+C43+C49+C55+C61+C67)</f>
        <v>0</v>
      </c>
      <c r="D76" s="71">
        <f t="shared" si="24"/>
        <v>0</v>
      </c>
      <c r="E76" s="71">
        <f t="shared" si="24"/>
        <v>0</v>
      </c>
      <c r="F76" s="71">
        <f t="shared" si="24"/>
        <v>0</v>
      </c>
      <c r="G76" s="71">
        <f t="shared" si="24"/>
        <v>0</v>
      </c>
      <c r="H76" s="71">
        <f t="shared" si="24"/>
        <v>0</v>
      </c>
      <c r="I76" s="71">
        <f t="shared" si="24"/>
        <v>0</v>
      </c>
      <c r="J76" s="71">
        <f t="shared" si="24"/>
        <v>0</v>
      </c>
    </row>
    <row r="77" spans="1:10" ht="15" thickBot="1" x14ac:dyDescent="0.35">
      <c r="A77" s="45" t="s">
        <v>14</v>
      </c>
      <c r="B77" s="60" t="e">
        <f t="shared" ref="B77:J77" si="25">(B76/B74)</f>
        <v>#DIV/0!</v>
      </c>
      <c r="C77" s="60" t="e">
        <f t="shared" si="25"/>
        <v>#DIV/0!</v>
      </c>
      <c r="D77" s="60" t="e">
        <f t="shared" si="25"/>
        <v>#DIV/0!</v>
      </c>
      <c r="E77" s="60" t="e">
        <f t="shared" si="25"/>
        <v>#DIV/0!</v>
      </c>
      <c r="F77" s="60" t="e">
        <f t="shared" si="25"/>
        <v>#DIV/0!</v>
      </c>
      <c r="G77" s="60" t="e">
        <f t="shared" si="25"/>
        <v>#DIV/0!</v>
      </c>
      <c r="H77" s="60" t="e">
        <f t="shared" si="25"/>
        <v>#DIV/0!</v>
      </c>
      <c r="I77" s="60" t="e">
        <f t="shared" si="25"/>
        <v>#DIV/0!</v>
      </c>
      <c r="J77" s="60" t="e">
        <f t="shared" si="25"/>
        <v>#DIV/0!</v>
      </c>
    </row>
  </sheetData>
  <mergeCells count="3">
    <mergeCell ref="A1:J1"/>
    <mergeCell ref="A70:J70"/>
    <mergeCell ref="A71:J7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5" zoomScaleNormal="100" workbookViewId="0">
      <selection activeCell="O22" sqref="O22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60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4882</v>
      </c>
      <c r="C4" s="3">
        <v>1483</v>
      </c>
      <c r="D4" s="2">
        <v>1582</v>
      </c>
      <c r="E4" s="2">
        <v>2339</v>
      </c>
      <c r="F4" s="2">
        <v>352</v>
      </c>
      <c r="G4" s="2">
        <v>562</v>
      </c>
      <c r="H4" s="2">
        <v>280</v>
      </c>
      <c r="I4" s="32">
        <v>11480</v>
      </c>
      <c r="J4" s="5">
        <v>1415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6">
        <v>0</v>
      </c>
      <c r="C7" s="7">
        <v>0</v>
      </c>
      <c r="D7" s="8">
        <v>0</v>
      </c>
      <c r="E7" s="8">
        <v>0</v>
      </c>
      <c r="F7" s="7">
        <v>0</v>
      </c>
      <c r="G7" s="8">
        <v>0</v>
      </c>
      <c r="H7" s="8">
        <v>0</v>
      </c>
      <c r="I7" s="8">
        <v>0</v>
      </c>
      <c r="J7" s="10">
        <v>0</v>
      </c>
    </row>
    <row r="8" spans="1:10" ht="16.2" thickBot="1" x14ac:dyDescent="0.35">
      <c r="A8" s="36" t="s">
        <v>14</v>
      </c>
      <c r="B8" s="60" t="e">
        <f t="shared" ref="B8:J8" si="1">(B7/B5)</f>
        <v>#DIV/0!</v>
      </c>
      <c r="C8" s="60" t="e">
        <f t="shared" si="1"/>
        <v>#DIV/0!</v>
      </c>
      <c r="D8" s="60" t="e">
        <f t="shared" si="1"/>
        <v>#DIV/0!</v>
      </c>
      <c r="E8" s="60" t="e">
        <f t="shared" si="1"/>
        <v>#DIV/0!</v>
      </c>
      <c r="F8" s="60" t="e">
        <f t="shared" si="1"/>
        <v>#DIV/0!</v>
      </c>
      <c r="G8" s="60" t="e">
        <f t="shared" si="1"/>
        <v>#DIV/0!</v>
      </c>
      <c r="H8" s="60" t="e">
        <f t="shared" si="1"/>
        <v>#DIV/0!</v>
      </c>
      <c r="I8" s="60" t="e">
        <f t="shared" si="1"/>
        <v>#DIV/0!</v>
      </c>
      <c r="J8" s="60" t="e">
        <f t="shared" si="1"/>
        <v>#DIV/0!</v>
      </c>
    </row>
    <row r="9" spans="1:10" ht="15.6" x14ac:dyDescent="0.3">
      <c r="A9" s="30" t="s">
        <v>61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23021.66</v>
      </c>
      <c r="C10" s="3">
        <v>1555.26</v>
      </c>
      <c r="D10" s="2">
        <v>2145.7399999999998</v>
      </c>
      <c r="E10" s="2">
        <v>6204.62</v>
      </c>
      <c r="F10" s="2">
        <v>397.43</v>
      </c>
      <c r="G10" s="2">
        <v>546.41999999999996</v>
      </c>
      <c r="H10" s="2">
        <v>452.03</v>
      </c>
      <c r="I10" s="32">
        <v>34323.160000000003</v>
      </c>
      <c r="J10" s="5">
        <v>5822.8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55.08</v>
      </c>
      <c r="E11" s="8">
        <v>0</v>
      </c>
      <c r="F11" s="7">
        <v>0</v>
      </c>
      <c r="G11" s="8">
        <v>0</v>
      </c>
      <c r="H11" s="8">
        <v>0</v>
      </c>
      <c r="I11" s="8">
        <v>55.08</v>
      </c>
      <c r="J11" s="10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2.5669466011725559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0.16047473484376146</v>
      </c>
      <c r="J12" s="57">
        <f t="shared" si="2"/>
        <v>0</v>
      </c>
    </row>
    <row r="13" spans="1:10" ht="15.6" x14ac:dyDescent="0.3">
      <c r="A13" s="33" t="s">
        <v>13</v>
      </c>
      <c r="B13" s="11">
        <v>0</v>
      </c>
      <c r="C13" s="12">
        <v>0</v>
      </c>
      <c r="D13" s="8">
        <v>367.94</v>
      </c>
      <c r="E13" s="8">
        <v>0</v>
      </c>
      <c r="F13" s="13">
        <v>0</v>
      </c>
      <c r="G13" s="8">
        <v>0</v>
      </c>
      <c r="H13" s="14">
        <v>0</v>
      </c>
      <c r="I13" s="14">
        <v>367.94</v>
      </c>
      <c r="J13" s="10">
        <v>0</v>
      </c>
    </row>
    <row r="14" spans="1:10" ht="16.2" thickBot="1" x14ac:dyDescent="0.35">
      <c r="A14" s="36" t="s">
        <v>14</v>
      </c>
      <c r="B14" s="60" t="e">
        <f t="shared" ref="B14:J14" si="3">(B13/B11)</f>
        <v>#DIV/0!</v>
      </c>
      <c r="C14" s="60" t="e">
        <f t="shared" si="3"/>
        <v>#DIV/0!</v>
      </c>
      <c r="D14" s="60">
        <f t="shared" si="3"/>
        <v>6.6801016702977485</v>
      </c>
      <c r="E14" s="60" t="e">
        <f t="shared" si="3"/>
        <v>#DIV/0!</v>
      </c>
      <c r="F14" s="60" t="e">
        <f t="shared" si="3"/>
        <v>#DIV/0!</v>
      </c>
      <c r="G14" s="60" t="e">
        <f t="shared" si="3"/>
        <v>#DIV/0!</v>
      </c>
      <c r="H14" s="60" t="e">
        <f t="shared" si="3"/>
        <v>#DIV/0!</v>
      </c>
      <c r="I14" s="60">
        <f t="shared" si="3"/>
        <v>6.6801016702977485</v>
      </c>
      <c r="J14" s="60" t="e">
        <f t="shared" si="3"/>
        <v>#DIV/0!</v>
      </c>
    </row>
    <row r="15" spans="1:10" ht="15.6" x14ac:dyDescent="0.3">
      <c r="A15" s="30" t="s">
        <v>62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13546</v>
      </c>
      <c r="C16" s="3">
        <v>1393</v>
      </c>
      <c r="D16" s="2">
        <v>1907</v>
      </c>
      <c r="E16" s="2">
        <v>2843</v>
      </c>
      <c r="F16" s="2">
        <v>215</v>
      </c>
      <c r="G16" s="2">
        <v>524</v>
      </c>
      <c r="H16" s="2">
        <v>340</v>
      </c>
      <c r="I16" s="32">
        <v>20768</v>
      </c>
      <c r="J16" s="5">
        <v>3437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200</v>
      </c>
      <c r="E17" s="8">
        <v>0</v>
      </c>
      <c r="F17" s="7">
        <v>0</v>
      </c>
      <c r="G17" s="8">
        <v>0</v>
      </c>
      <c r="H17" s="8">
        <v>0</v>
      </c>
      <c r="I17" s="8">
        <v>200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10.487676979549029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0.96302003081664089</v>
      </c>
      <c r="J18" s="57">
        <f t="shared" si="4"/>
        <v>0</v>
      </c>
    </row>
    <row r="19" spans="1:10" ht="15.6" x14ac:dyDescent="0.3">
      <c r="A19" s="33" t="s">
        <v>13</v>
      </c>
      <c r="B19" s="11">
        <v>0</v>
      </c>
      <c r="C19" s="12">
        <v>0</v>
      </c>
      <c r="D19" s="8">
        <v>1300</v>
      </c>
      <c r="E19" s="8">
        <v>0</v>
      </c>
      <c r="F19" s="13">
        <v>0</v>
      </c>
      <c r="G19" s="8">
        <v>0</v>
      </c>
      <c r="H19" s="14">
        <v>0</v>
      </c>
      <c r="I19" s="14">
        <v>1300</v>
      </c>
      <c r="J19" s="10">
        <v>0</v>
      </c>
    </row>
    <row r="20" spans="1:10" ht="16.2" thickBot="1" x14ac:dyDescent="0.35">
      <c r="A20" s="36" t="s">
        <v>14</v>
      </c>
      <c r="B20" s="60" t="e">
        <f t="shared" ref="B20:J20" si="5">(B19/B17)</f>
        <v>#DIV/0!</v>
      </c>
      <c r="C20" s="60" t="e">
        <f t="shared" si="5"/>
        <v>#DIV/0!</v>
      </c>
      <c r="D20" s="60">
        <f t="shared" si="5"/>
        <v>6.5</v>
      </c>
      <c r="E20" s="60" t="e">
        <f t="shared" si="5"/>
        <v>#DIV/0!</v>
      </c>
      <c r="F20" s="60" t="e">
        <f t="shared" si="5"/>
        <v>#DIV/0!</v>
      </c>
      <c r="G20" s="60" t="e">
        <f t="shared" si="5"/>
        <v>#DIV/0!</v>
      </c>
      <c r="H20" s="60" t="e">
        <f t="shared" si="5"/>
        <v>#DIV/0!</v>
      </c>
      <c r="I20" s="60">
        <f t="shared" si="5"/>
        <v>6.5</v>
      </c>
      <c r="J20" s="60" t="e">
        <f t="shared" si="5"/>
        <v>#DIV/0!</v>
      </c>
    </row>
    <row r="21" spans="1:10" ht="15.6" x14ac:dyDescent="0.3">
      <c r="A21" s="30" t="s">
        <v>63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11731</v>
      </c>
      <c r="C22" s="3">
        <v>1523</v>
      </c>
      <c r="D22" s="2">
        <v>1461</v>
      </c>
      <c r="E22" s="2">
        <v>2762</v>
      </c>
      <c r="F22" s="2">
        <v>492</v>
      </c>
      <c r="G22" s="2">
        <v>266</v>
      </c>
      <c r="H22" s="2">
        <v>489</v>
      </c>
      <c r="I22" s="32">
        <v>18724</v>
      </c>
      <c r="J22" s="5">
        <v>5256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6">
        <v>0</v>
      </c>
      <c r="C25" s="7">
        <v>0</v>
      </c>
      <c r="D25" s="8">
        <v>0</v>
      </c>
      <c r="E25" s="8">
        <v>0</v>
      </c>
      <c r="F25" s="7">
        <v>0</v>
      </c>
      <c r="G25" s="8">
        <v>0</v>
      </c>
      <c r="H25" s="8">
        <v>0</v>
      </c>
      <c r="I25" s="8">
        <v>0</v>
      </c>
      <c r="J25" s="10">
        <v>0</v>
      </c>
    </row>
    <row r="26" spans="1:10" ht="16.2" thickBot="1" x14ac:dyDescent="0.35">
      <c r="A26" s="36" t="s">
        <v>14</v>
      </c>
      <c r="B26" s="60" t="e">
        <f t="shared" ref="B26:J26" si="7">(B25/B23)</f>
        <v>#DIV/0!</v>
      </c>
      <c r="C26" s="60" t="e">
        <f t="shared" si="7"/>
        <v>#DIV/0!</v>
      </c>
      <c r="D26" s="60" t="e">
        <f t="shared" si="7"/>
        <v>#DIV/0!</v>
      </c>
      <c r="E26" s="60" t="e">
        <f t="shared" si="7"/>
        <v>#DIV/0!</v>
      </c>
      <c r="F26" s="60" t="e">
        <f t="shared" si="7"/>
        <v>#DIV/0!</v>
      </c>
      <c r="G26" s="60" t="e">
        <f t="shared" si="7"/>
        <v>#DIV/0!</v>
      </c>
      <c r="H26" s="60" t="e">
        <f t="shared" si="7"/>
        <v>#DIV/0!</v>
      </c>
      <c r="I26" s="60" t="e">
        <f t="shared" si="7"/>
        <v>#DIV/0!</v>
      </c>
      <c r="J26" s="60" t="e">
        <f t="shared" si="7"/>
        <v>#DIV/0!</v>
      </c>
    </row>
    <row r="27" spans="1:10" ht="15.6" x14ac:dyDescent="0.3">
      <c r="A27" s="30" t="s">
        <v>64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5.6" x14ac:dyDescent="0.3">
      <c r="A28" s="34" t="s">
        <v>10</v>
      </c>
      <c r="B28" s="2">
        <v>9636</v>
      </c>
      <c r="C28" s="3">
        <v>1328</v>
      </c>
      <c r="D28" s="2">
        <v>1519</v>
      </c>
      <c r="E28" s="2">
        <v>5328</v>
      </c>
      <c r="F28" s="2">
        <v>174</v>
      </c>
      <c r="G28" s="2">
        <v>322</v>
      </c>
      <c r="H28" s="2">
        <v>62</v>
      </c>
      <c r="I28" s="32">
        <v>18369</v>
      </c>
      <c r="J28" s="5">
        <v>4742</v>
      </c>
    </row>
    <row r="29" spans="1:10" ht="15.6" x14ac:dyDescent="0.3">
      <c r="A29" s="33" t="s">
        <v>11</v>
      </c>
      <c r="B29" s="6">
        <v>0</v>
      </c>
      <c r="C29" s="7">
        <v>0</v>
      </c>
      <c r="D29" s="8">
        <v>0</v>
      </c>
      <c r="E29" s="8">
        <v>0</v>
      </c>
      <c r="F29" s="7">
        <v>0</v>
      </c>
      <c r="G29" s="8">
        <v>0</v>
      </c>
      <c r="H29" s="8">
        <v>0</v>
      </c>
      <c r="I29" s="8">
        <v>0</v>
      </c>
      <c r="J29" s="10">
        <v>0</v>
      </c>
    </row>
    <row r="30" spans="1:10" ht="15.6" x14ac:dyDescent="0.3">
      <c r="A30" s="34" t="s">
        <v>12</v>
      </c>
      <c r="B30" s="57">
        <f>(B29/B28)*100</f>
        <v>0</v>
      </c>
      <c r="C30" s="57">
        <f t="shared" ref="C30:J30" si="8">(C29/C28)*100</f>
        <v>0</v>
      </c>
      <c r="D30" s="57">
        <f t="shared" si="8"/>
        <v>0</v>
      </c>
      <c r="E30" s="57">
        <f t="shared" si="8"/>
        <v>0</v>
      </c>
      <c r="F30" s="57">
        <f t="shared" si="8"/>
        <v>0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</row>
    <row r="31" spans="1:10" ht="15.6" x14ac:dyDescent="0.3">
      <c r="A31" s="33" t="s">
        <v>13</v>
      </c>
      <c r="B31" s="6">
        <v>0</v>
      </c>
      <c r="C31" s="7">
        <v>0</v>
      </c>
      <c r="D31" s="8">
        <v>0</v>
      </c>
      <c r="E31" s="8">
        <v>0</v>
      </c>
      <c r="F31" s="7">
        <v>0</v>
      </c>
      <c r="G31" s="8">
        <v>0</v>
      </c>
      <c r="H31" s="8">
        <v>0</v>
      </c>
      <c r="I31" s="8">
        <v>0</v>
      </c>
      <c r="J31" s="10">
        <v>0</v>
      </c>
    </row>
    <row r="32" spans="1:10" ht="16.2" thickBot="1" x14ac:dyDescent="0.35">
      <c r="A32" s="36" t="s">
        <v>14</v>
      </c>
      <c r="B32" s="60" t="e">
        <f t="shared" ref="B32:J32" si="9">(B31/B29)</f>
        <v>#DIV/0!</v>
      </c>
      <c r="C32" s="60" t="e">
        <f t="shared" si="9"/>
        <v>#DIV/0!</v>
      </c>
      <c r="D32" s="60" t="e">
        <f t="shared" si="9"/>
        <v>#DIV/0!</v>
      </c>
      <c r="E32" s="60" t="e">
        <f t="shared" si="9"/>
        <v>#DIV/0!</v>
      </c>
      <c r="F32" s="60" t="e">
        <f t="shared" si="9"/>
        <v>#DIV/0!</v>
      </c>
      <c r="G32" s="60" t="e">
        <f t="shared" si="9"/>
        <v>#DIV/0!</v>
      </c>
      <c r="H32" s="60" t="e">
        <f t="shared" si="9"/>
        <v>#DIV/0!</v>
      </c>
      <c r="I32" s="60" t="e">
        <f t="shared" si="9"/>
        <v>#DIV/0!</v>
      </c>
      <c r="J32" s="60" t="e">
        <f t="shared" si="9"/>
        <v>#DIV/0!</v>
      </c>
    </row>
    <row r="33" spans="1:10" ht="15.6" x14ac:dyDescent="0.3">
      <c r="A33" s="30" t="s">
        <v>65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5.6" x14ac:dyDescent="0.3">
      <c r="A34" s="34" t="s">
        <v>10</v>
      </c>
      <c r="B34" s="2">
        <v>28459</v>
      </c>
      <c r="C34" s="3">
        <v>1523</v>
      </c>
      <c r="D34" s="2">
        <v>2047</v>
      </c>
      <c r="E34" s="2">
        <v>5732</v>
      </c>
      <c r="F34" s="2">
        <v>376</v>
      </c>
      <c r="G34" s="2">
        <v>352</v>
      </c>
      <c r="H34" s="2">
        <v>321</v>
      </c>
      <c r="I34" s="32">
        <v>38810</v>
      </c>
      <c r="J34" s="5">
        <v>11768</v>
      </c>
    </row>
    <row r="35" spans="1:10" ht="15.6" x14ac:dyDescent="0.3">
      <c r="A35" s="33" t="s">
        <v>11</v>
      </c>
      <c r="B35" s="6">
        <v>0</v>
      </c>
      <c r="C35" s="7">
        <v>0</v>
      </c>
      <c r="D35" s="8">
        <v>99.15</v>
      </c>
      <c r="E35" s="8">
        <v>0</v>
      </c>
      <c r="F35" s="7">
        <v>0</v>
      </c>
      <c r="G35" s="8">
        <v>0</v>
      </c>
      <c r="H35" s="8">
        <v>0</v>
      </c>
      <c r="I35" s="8">
        <v>99.15</v>
      </c>
      <c r="J35" s="10">
        <v>0</v>
      </c>
    </row>
    <row r="36" spans="1:10" ht="15.6" x14ac:dyDescent="0.3">
      <c r="A36" s="34" t="s">
        <v>12</v>
      </c>
      <c r="B36" s="57">
        <f>(B35/B34)*100</f>
        <v>0</v>
      </c>
      <c r="C36" s="57">
        <f t="shared" ref="C36:J36" si="10">(C35/C34)*100</f>
        <v>0</v>
      </c>
      <c r="D36" s="57">
        <f t="shared" si="10"/>
        <v>4.8436736687835857</v>
      </c>
      <c r="E36" s="57">
        <f t="shared" si="10"/>
        <v>0</v>
      </c>
      <c r="F36" s="57">
        <f t="shared" si="10"/>
        <v>0</v>
      </c>
      <c r="G36" s="57">
        <f t="shared" si="10"/>
        <v>0</v>
      </c>
      <c r="H36" s="57">
        <f t="shared" si="10"/>
        <v>0</v>
      </c>
      <c r="I36" s="57">
        <f t="shared" si="10"/>
        <v>0.25547539293996396</v>
      </c>
      <c r="J36" s="57">
        <f t="shared" si="10"/>
        <v>0</v>
      </c>
    </row>
    <row r="37" spans="1:10" ht="15.6" x14ac:dyDescent="0.3">
      <c r="A37" s="33" t="s">
        <v>13</v>
      </c>
      <c r="B37" s="11">
        <v>0</v>
      </c>
      <c r="C37" s="12">
        <v>0</v>
      </c>
      <c r="D37" s="8">
        <v>416.44</v>
      </c>
      <c r="E37" s="8">
        <v>0</v>
      </c>
      <c r="F37" s="13">
        <v>0</v>
      </c>
      <c r="G37" s="8">
        <v>0</v>
      </c>
      <c r="H37" s="14">
        <v>0</v>
      </c>
      <c r="I37" s="14">
        <v>416.44</v>
      </c>
      <c r="J37" s="10">
        <v>0</v>
      </c>
    </row>
    <row r="38" spans="1:10" ht="16.2" thickBot="1" x14ac:dyDescent="0.35">
      <c r="A38" s="36" t="s">
        <v>14</v>
      </c>
      <c r="B38" s="60" t="e">
        <f t="shared" ref="B38:J38" si="11">(B37/B35)</f>
        <v>#DIV/0!</v>
      </c>
      <c r="C38" s="60" t="e">
        <f t="shared" si="11"/>
        <v>#DIV/0!</v>
      </c>
      <c r="D38" s="60">
        <f t="shared" si="11"/>
        <v>4.2001008572869392</v>
      </c>
      <c r="E38" s="60" t="e">
        <f t="shared" si="11"/>
        <v>#DIV/0!</v>
      </c>
      <c r="F38" s="60" t="e">
        <f t="shared" si="11"/>
        <v>#DIV/0!</v>
      </c>
      <c r="G38" s="60" t="e">
        <f t="shared" si="11"/>
        <v>#DIV/0!</v>
      </c>
      <c r="H38" s="60" t="e">
        <f t="shared" si="11"/>
        <v>#DIV/0!</v>
      </c>
      <c r="I38" s="60">
        <f t="shared" si="11"/>
        <v>4.2001008572869392</v>
      </c>
      <c r="J38" s="60" t="e">
        <f t="shared" si="11"/>
        <v>#DIV/0!</v>
      </c>
    </row>
    <row r="40" spans="1:10" ht="16.2" thickBot="1" x14ac:dyDescent="0.35">
      <c r="A40" s="110" t="s">
        <v>81</v>
      </c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16.2" thickBot="1" x14ac:dyDescent="0.35">
      <c r="A41" s="111" t="s">
        <v>90</v>
      </c>
      <c r="B41" s="112"/>
      <c r="C41" s="112"/>
      <c r="D41" s="112"/>
      <c r="E41" s="112"/>
      <c r="F41" s="112"/>
      <c r="G41" s="112"/>
      <c r="H41" s="112"/>
      <c r="I41" s="112"/>
      <c r="J41" s="113"/>
    </row>
    <row r="42" spans="1:10" ht="28.8" thickTop="1" thickBot="1" x14ac:dyDescent="0.35">
      <c r="A42" s="23" t="s">
        <v>94</v>
      </c>
      <c r="B42" s="38" t="s">
        <v>0</v>
      </c>
      <c r="C42" s="38" t="s">
        <v>1</v>
      </c>
      <c r="D42" s="38" t="s">
        <v>2</v>
      </c>
      <c r="E42" s="38" t="s">
        <v>3</v>
      </c>
      <c r="F42" s="38" t="s">
        <v>4</v>
      </c>
      <c r="G42" s="38" t="s">
        <v>5</v>
      </c>
      <c r="H42" s="38" t="s">
        <v>6</v>
      </c>
      <c r="I42" s="39" t="s">
        <v>7</v>
      </c>
      <c r="J42" s="40" t="s">
        <v>8</v>
      </c>
    </row>
    <row r="43" spans="1:10" ht="15.6" thickTop="1" thickBot="1" x14ac:dyDescent="0.35">
      <c r="A43" s="41" t="s">
        <v>10</v>
      </c>
      <c r="B43" s="24">
        <v>91275.66</v>
      </c>
      <c r="C43" s="25">
        <v>8805.26</v>
      </c>
      <c r="D43" s="25">
        <v>10661.74</v>
      </c>
      <c r="E43" s="25">
        <v>25208.62</v>
      </c>
      <c r="F43" s="25">
        <v>2006.43</v>
      </c>
      <c r="G43" s="25">
        <v>2572.42</v>
      </c>
      <c r="H43" s="25">
        <v>1944.03</v>
      </c>
      <c r="I43" s="25">
        <f>SUM(B43:H43)</f>
        <v>142474.16</v>
      </c>
      <c r="J43" s="25">
        <v>32440.799999999999</v>
      </c>
    </row>
    <row r="44" spans="1:10" ht="15" thickBot="1" x14ac:dyDescent="0.35">
      <c r="A44" s="42" t="s">
        <v>11</v>
      </c>
      <c r="B44" s="67">
        <f>B5+B11+B17+B23+B29+B35</f>
        <v>0</v>
      </c>
      <c r="C44" s="67">
        <f t="shared" ref="C44:J44" si="12">C5+C11+C17+C23+C29+C35</f>
        <v>0</v>
      </c>
      <c r="D44" s="67">
        <f t="shared" si="12"/>
        <v>354.23</v>
      </c>
      <c r="E44" s="67">
        <f t="shared" si="12"/>
        <v>0</v>
      </c>
      <c r="F44" s="67">
        <f t="shared" si="12"/>
        <v>0</v>
      </c>
      <c r="G44" s="67">
        <f t="shared" si="12"/>
        <v>0</v>
      </c>
      <c r="H44" s="67">
        <f t="shared" si="12"/>
        <v>0</v>
      </c>
      <c r="I44" s="67">
        <f t="shared" si="12"/>
        <v>354.23</v>
      </c>
      <c r="J44" s="67">
        <f t="shared" si="12"/>
        <v>0</v>
      </c>
    </row>
    <row r="45" spans="1:10" ht="15" thickBot="1" x14ac:dyDescent="0.35">
      <c r="A45" s="43" t="s">
        <v>12</v>
      </c>
      <c r="B45" s="69">
        <f>(B44/B43)*100</f>
        <v>0</v>
      </c>
      <c r="C45" s="69">
        <f t="shared" ref="C45:J45" si="13">(C44/C43)*100</f>
        <v>0</v>
      </c>
      <c r="D45" s="69">
        <f t="shared" si="13"/>
        <v>3.322440802345584</v>
      </c>
      <c r="E45" s="69">
        <f t="shared" si="13"/>
        <v>0</v>
      </c>
      <c r="F45" s="69">
        <f t="shared" si="13"/>
        <v>0</v>
      </c>
      <c r="G45" s="69">
        <f t="shared" si="13"/>
        <v>0</v>
      </c>
      <c r="H45" s="69">
        <f t="shared" si="13"/>
        <v>0</v>
      </c>
      <c r="I45" s="69">
        <f t="shared" si="13"/>
        <v>0.24862754060104653</v>
      </c>
      <c r="J45" s="69">
        <f t="shared" si="13"/>
        <v>0</v>
      </c>
    </row>
    <row r="46" spans="1:10" ht="15" thickBot="1" x14ac:dyDescent="0.35">
      <c r="A46" s="44" t="s">
        <v>13</v>
      </c>
      <c r="B46" s="71">
        <f>B7+B13+B19+B25+B31+B37</f>
        <v>0</v>
      </c>
      <c r="C46" s="71">
        <f t="shared" ref="C46:J46" si="14">C7+C13+C19+C25+C31+C37</f>
        <v>0</v>
      </c>
      <c r="D46" s="71">
        <f t="shared" si="14"/>
        <v>2084.38</v>
      </c>
      <c r="E46" s="71">
        <f t="shared" si="14"/>
        <v>0</v>
      </c>
      <c r="F46" s="71">
        <f t="shared" si="14"/>
        <v>0</v>
      </c>
      <c r="G46" s="71">
        <f t="shared" si="14"/>
        <v>0</v>
      </c>
      <c r="H46" s="71">
        <f t="shared" si="14"/>
        <v>0</v>
      </c>
      <c r="I46" s="71">
        <f t="shared" si="14"/>
        <v>2084.38</v>
      </c>
      <c r="J46" s="71">
        <f t="shared" si="14"/>
        <v>0</v>
      </c>
    </row>
    <row r="47" spans="1:10" ht="15" thickBot="1" x14ac:dyDescent="0.35">
      <c r="A47" s="45" t="s">
        <v>14</v>
      </c>
      <c r="B47" s="73" t="e">
        <f>B46/B44</f>
        <v>#DIV/0!</v>
      </c>
      <c r="C47" s="73" t="e">
        <f t="shared" ref="C47:J47" si="15">C46/C44</f>
        <v>#DIV/0!</v>
      </c>
      <c r="D47" s="73">
        <f t="shared" si="15"/>
        <v>5.8842559918696891</v>
      </c>
      <c r="E47" s="73" t="e">
        <f t="shared" si="15"/>
        <v>#DIV/0!</v>
      </c>
      <c r="F47" s="73" t="e">
        <f t="shared" si="15"/>
        <v>#DIV/0!</v>
      </c>
      <c r="G47" s="73" t="e">
        <f t="shared" si="15"/>
        <v>#DIV/0!</v>
      </c>
      <c r="H47" s="73" t="e">
        <f t="shared" si="15"/>
        <v>#DIV/0!</v>
      </c>
      <c r="I47" s="73">
        <f t="shared" si="15"/>
        <v>5.8842559918696891</v>
      </c>
      <c r="J47" s="73" t="e">
        <f t="shared" si="15"/>
        <v>#DIV/0!</v>
      </c>
    </row>
    <row r="49" spans="9:9" x14ac:dyDescent="0.3">
      <c r="I49" s="26">
        <f>SUM(B49:H49)</f>
        <v>0</v>
      </c>
    </row>
  </sheetData>
  <protectedRanges>
    <protectedRange sqref="B5:H5 J5 B11:C11 J11 B17:C17 J17 B35:C35 J35 E11:H11 E17:H17 E35:H35 B7:H7 J7 B23:H23 J23 B25:H25 J25 B29:H29 J29 B31:H31 J31" name="Oblast1_6_1_7"/>
    <protectedRange sqref="B13:C13 J13 B19:C19 J19 B37:C37 J37 E13:H13 E19:H19 E37:H37" name="Oblast1_7_1_1"/>
    <protectedRange sqref="B4:H4 J4" name="Oblast1_6_1_1_1_1"/>
    <protectedRange sqref="B10:H10 J10" name="Oblast1_6_1_2_1_1"/>
    <protectedRange sqref="D11" name="Oblast1_6_1_7_1"/>
    <protectedRange sqref="D13" name="Oblast1_7_1_1_1"/>
    <protectedRange sqref="B16:H16 J16" name="Oblast1_6_1_3_1_1"/>
    <protectedRange sqref="D17" name="Oblast1_6_1_7_2"/>
    <protectedRange sqref="D19" name="Oblast1_7_1_1_2"/>
    <protectedRange sqref="B22:H22 J22" name="Oblast1_6_1_4_1_1"/>
    <protectedRange sqref="B28:H28 J28" name="Oblast1_6_1_5_1_1"/>
    <protectedRange sqref="B34:H34 J34" name="Oblast1_6_1_6_1_1"/>
    <protectedRange sqref="D35" name="Oblast1_6_1_7_3"/>
    <protectedRange sqref="D37" name="Oblast1_7_1_1_3"/>
  </protectedRanges>
  <mergeCells count="3">
    <mergeCell ref="A1:J1"/>
    <mergeCell ref="A40:J40"/>
    <mergeCell ref="A41:J4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G28" sqref="G28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66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6.2" thickBot="1" x14ac:dyDescent="0.35">
      <c r="A4" s="34" t="s">
        <v>10</v>
      </c>
      <c r="B4" s="101">
        <v>8926.01</v>
      </c>
      <c r="C4" s="101">
        <v>1437.48</v>
      </c>
      <c r="D4" s="102">
        <v>882.04</v>
      </c>
      <c r="E4" s="101">
        <v>9565.2999999999993</v>
      </c>
      <c r="F4" s="102">
        <v>519.77</v>
      </c>
      <c r="G4" s="102">
        <v>195.45</v>
      </c>
      <c r="H4" s="102">
        <v>341.32</v>
      </c>
      <c r="I4" s="104">
        <v>21867.37</v>
      </c>
      <c r="J4" s="101">
        <v>5225.08</v>
      </c>
    </row>
    <row r="5" spans="1:10" ht="15.6" x14ac:dyDescent="0.3">
      <c r="A5" s="33" t="s">
        <v>11</v>
      </c>
      <c r="B5" s="6">
        <v>0</v>
      </c>
      <c r="C5" s="7">
        <v>0</v>
      </c>
      <c r="D5" s="6">
        <v>0</v>
      </c>
      <c r="E5" s="7">
        <v>0</v>
      </c>
      <c r="F5" s="6">
        <v>0</v>
      </c>
      <c r="G5" s="7">
        <v>0</v>
      </c>
      <c r="H5" s="6">
        <v>0</v>
      </c>
      <c r="I5" s="7">
        <v>0</v>
      </c>
      <c r="J5" s="6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</row>
    <row r="8" spans="1:10" ht="16.2" thickBot="1" x14ac:dyDescent="0.35">
      <c r="A8" s="36" t="s">
        <v>14</v>
      </c>
      <c r="B8" s="60" t="e">
        <f>(B7/B5)</f>
        <v>#DIV/0!</v>
      </c>
      <c r="C8" s="60" t="e">
        <f t="shared" ref="C8:J8" si="1">(C7/C5)</f>
        <v>#DIV/0!</v>
      </c>
      <c r="D8" s="60" t="e">
        <f t="shared" si="1"/>
        <v>#DIV/0!</v>
      </c>
      <c r="E8" s="60" t="e">
        <f t="shared" si="1"/>
        <v>#DIV/0!</v>
      </c>
      <c r="F8" s="60" t="e">
        <f t="shared" si="1"/>
        <v>#DIV/0!</v>
      </c>
      <c r="G8" s="60" t="e">
        <f t="shared" si="1"/>
        <v>#DIV/0!</v>
      </c>
      <c r="H8" s="60" t="e">
        <f t="shared" si="1"/>
        <v>#DIV/0!</v>
      </c>
      <c r="I8" s="60" t="e">
        <f t="shared" si="1"/>
        <v>#DIV/0!</v>
      </c>
      <c r="J8" s="60" t="e">
        <f t="shared" si="1"/>
        <v>#DIV/0!</v>
      </c>
    </row>
    <row r="9" spans="1:10" ht="15.6" x14ac:dyDescent="0.3">
      <c r="A9" s="30" t="s">
        <v>67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6.2" thickBot="1" x14ac:dyDescent="0.35">
      <c r="A10" s="34" t="s">
        <v>10</v>
      </c>
      <c r="B10" s="101">
        <v>11194.35</v>
      </c>
      <c r="C10" s="101">
        <v>2403.84</v>
      </c>
      <c r="D10" s="102">
        <v>831.52</v>
      </c>
      <c r="E10" s="101">
        <v>12917.43</v>
      </c>
      <c r="F10" s="102">
        <v>179.36</v>
      </c>
      <c r="G10" s="102">
        <v>700.03</v>
      </c>
      <c r="H10" s="102">
        <v>75.48</v>
      </c>
      <c r="I10" s="103">
        <v>28302.01</v>
      </c>
      <c r="J10" s="101">
        <v>5617.4</v>
      </c>
    </row>
    <row r="11" spans="1:10" ht="15.6" x14ac:dyDescent="0.3">
      <c r="A11" s="33" t="s">
        <v>11</v>
      </c>
      <c r="B11" s="6">
        <v>0</v>
      </c>
      <c r="C11" s="7">
        <v>0</v>
      </c>
      <c r="D11" s="6">
        <v>0</v>
      </c>
      <c r="E11" s="7">
        <v>0</v>
      </c>
      <c r="F11" s="6">
        <v>0</v>
      </c>
      <c r="G11" s="7">
        <v>0</v>
      </c>
      <c r="H11" s="6">
        <v>0</v>
      </c>
      <c r="I11" s="7">
        <v>0</v>
      </c>
      <c r="J11" s="6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33" t="s">
        <v>13</v>
      </c>
      <c r="B13" s="6">
        <v>0</v>
      </c>
      <c r="C13" s="7">
        <v>0</v>
      </c>
      <c r="D13" s="6">
        <v>0</v>
      </c>
      <c r="E13" s="7">
        <v>0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</row>
    <row r="14" spans="1:10" ht="16.2" thickBot="1" x14ac:dyDescent="0.35">
      <c r="A14" s="36" t="s">
        <v>14</v>
      </c>
      <c r="B14" s="60" t="e">
        <f t="shared" ref="B14:J14" si="3">(B13/B11)</f>
        <v>#DIV/0!</v>
      </c>
      <c r="C14" s="60" t="e">
        <f t="shared" si="3"/>
        <v>#DIV/0!</v>
      </c>
      <c r="D14" s="60" t="e">
        <f t="shared" si="3"/>
        <v>#DIV/0!</v>
      </c>
      <c r="E14" s="60" t="e">
        <f t="shared" si="3"/>
        <v>#DIV/0!</v>
      </c>
      <c r="F14" s="60" t="e">
        <f t="shared" si="3"/>
        <v>#DIV/0!</v>
      </c>
      <c r="G14" s="60" t="e">
        <f t="shared" si="3"/>
        <v>#DIV/0!</v>
      </c>
      <c r="H14" s="60" t="e">
        <f t="shared" si="3"/>
        <v>#DIV/0!</v>
      </c>
      <c r="I14" s="60" t="e">
        <f t="shared" si="3"/>
        <v>#DIV/0!</v>
      </c>
      <c r="J14" s="60" t="e">
        <f t="shared" si="3"/>
        <v>#DIV/0!</v>
      </c>
    </row>
    <row r="15" spans="1:10" ht="15.6" x14ac:dyDescent="0.3">
      <c r="A15" s="30" t="s">
        <v>68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6.2" thickBot="1" x14ac:dyDescent="0.35">
      <c r="A16" s="34" t="s">
        <v>10</v>
      </c>
      <c r="B16" s="101">
        <v>12798.59</v>
      </c>
      <c r="C16" s="101">
        <v>3683.27</v>
      </c>
      <c r="D16" s="102">
        <v>870.76</v>
      </c>
      <c r="E16" s="101">
        <v>5921.86</v>
      </c>
      <c r="F16" s="102">
        <v>254.17</v>
      </c>
      <c r="G16" s="102">
        <v>532.99</v>
      </c>
      <c r="H16" s="102">
        <v>4.37</v>
      </c>
      <c r="I16" s="104">
        <v>24066.01</v>
      </c>
      <c r="J16" s="101">
        <v>7741.92</v>
      </c>
    </row>
    <row r="17" spans="1:10" ht="15.6" x14ac:dyDescent="0.3">
      <c r="A17" s="33" t="s">
        <v>11</v>
      </c>
      <c r="B17" s="6">
        <v>0</v>
      </c>
      <c r="C17" s="7">
        <v>0</v>
      </c>
      <c r="D17" s="6">
        <v>0</v>
      </c>
      <c r="E17" s="7">
        <v>0</v>
      </c>
      <c r="F17" s="6">
        <v>0</v>
      </c>
      <c r="G17" s="7">
        <v>0</v>
      </c>
      <c r="H17" s="6">
        <v>0</v>
      </c>
      <c r="I17" s="7">
        <v>0</v>
      </c>
      <c r="J17" s="6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6">
        <v>0</v>
      </c>
      <c r="C19" s="7">
        <v>0</v>
      </c>
      <c r="D19" s="6">
        <v>0</v>
      </c>
      <c r="E19" s="7">
        <v>0</v>
      </c>
      <c r="F19" s="6">
        <v>0</v>
      </c>
      <c r="G19" s="7">
        <v>0</v>
      </c>
      <c r="H19" s="6">
        <v>0</v>
      </c>
      <c r="I19" s="7">
        <v>0</v>
      </c>
      <c r="J19" s="6">
        <v>0</v>
      </c>
    </row>
    <row r="20" spans="1:10" ht="16.2" thickBot="1" x14ac:dyDescent="0.35">
      <c r="A20" s="36" t="s">
        <v>14</v>
      </c>
      <c r="B20" s="60" t="e">
        <f t="shared" ref="B20:J20" si="5">(B19/B17)</f>
        <v>#DIV/0!</v>
      </c>
      <c r="C20" s="60" t="e">
        <f t="shared" si="5"/>
        <v>#DIV/0!</v>
      </c>
      <c r="D20" s="60" t="e">
        <f t="shared" si="5"/>
        <v>#DIV/0!</v>
      </c>
      <c r="E20" s="60" t="e">
        <f t="shared" si="5"/>
        <v>#DIV/0!</v>
      </c>
      <c r="F20" s="60" t="e">
        <f t="shared" si="5"/>
        <v>#DIV/0!</v>
      </c>
      <c r="G20" s="60" t="e">
        <f t="shared" si="5"/>
        <v>#DIV/0!</v>
      </c>
      <c r="H20" s="60" t="e">
        <f t="shared" si="5"/>
        <v>#DIV/0!</v>
      </c>
      <c r="I20" s="60" t="e">
        <f t="shared" si="5"/>
        <v>#DIV/0!</v>
      </c>
      <c r="J20" s="60" t="e">
        <f t="shared" si="5"/>
        <v>#DIV/0!</v>
      </c>
    </row>
    <row r="21" spans="1:10" ht="15.6" x14ac:dyDescent="0.3">
      <c r="A21" s="30" t="s">
        <v>69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6.2" thickBot="1" x14ac:dyDescent="0.35">
      <c r="A22" s="34" t="s">
        <v>10</v>
      </c>
      <c r="B22" s="101">
        <v>4734.6499999999996</v>
      </c>
      <c r="C22" s="102">
        <v>834.7</v>
      </c>
      <c r="D22" s="102">
        <v>375.91</v>
      </c>
      <c r="E22" s="101">
        <v>3363.81</v>
      </c>
      <c r="F22" s="102">
        <v>79.650000000000006</v>
      </c>
      <c r="G22" s="102">
        <v>940.91</v>
      </c>
      <c r="H22" s="102">
        <v>778.42</v>
      </c>
      <c r="I22" s="104">
        <v>11108.05</v>
      </c>
      <c r="J22" s="101">
        <v>2208.09</v>
      </c>
    </row>
    <row r="23" spans="1:10" ht="15.6" x14ac:dyDescent="0.3">
      <c r="A23" s="33" t="s">
        <v>11</v>
      </c>
      <c r="B23" s="6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6">
        <v>0</v>
      </c>
      <c r="C25" s="7">
        <v>0</v>
      </c>
      <c r="D25" s="6">
        <v>0</v>
      </c>
      <c r="E25" s="7">
        <v>0</v>
      </c>
      <c r="F25" s="6">
        <v>0</v>
      </c>
      <c r="G25" s="7">
        <v>0</v>
      </c>
      <c r="H25" s="6">
        <v>0</v>
      </c>
      <c r="I25" s="7">
        <v>0</v>
      </c>
      <c r="J25" s="6">
        <v>0</v>
      </c>
    </row>
    <row r="26" spans="1:10" ht="16.2" thickBot="1" x14ac:dyDescent="0.35">
      <c r="A26" s="36" t="s">
        <v>14</v>
      </c>
      <c r="B26" s="60" t="e">
        <f t="shared" ref="B26:J26" si="7">(B25/B23)</f>
        <v>#DIV/0!</v>
      </c>
      <c r="C26" s="60" t="e">
        <f t="shared" si="7"/>
        <v>#DIV/0!</v>
      </c>
      <c r="D26" s="60" t="e">
        <f t="shared" si="7"/>
        <v>#DIV/0!</v>
      </c>
      <c r="E26" s="60" t="e">
        <f t="shared" si="7"/>
        <v>#DIV/0!</v>
      </c>
      <c r="F26" s="60" t="e">
        <f t="shared" si="7"/>
        <v>#DIV/0!</v>
      </c>
      <c r="G26" s="60" t="e">
        <f t="shared" si="7"/>
        <v>#DIV/0!</v>
      </c>
      <c r="H26" s="60" t="e">
        <f t="shared" si="7"/>
        <v>#DIV/0!</v>
      </c>
      <c r="I26" s="60" t="e">
        <f t="shared" si="7"/>
        <v>#DIV/0!</v>
      </c>
      <c r="J26" s="60" t="e">
        <f t="shared" si="7"/>
        <v>#DIV/0!</v>
      </c>
    </row>
    <row r="27" spans="1:10" ht="15.6" x14ac:dyDescent="0.3">
      <c r="A27" s="30" t="s">
        <v>70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6.2" thickBot="1" x14ac:dyDescent="0.35">
      <c r="A28" s="34" t="s">
        <v>10</v>
      </c>
      <c r="B28" s="101">
        <v>1949.24</v>
      </c>
      <c r="C28" s="102">
        <v>244.98</v>
      </c>
      <c r="D28" s="102">
        <v>62.65</v>
      </c>
      <c r="E28" s="102">
        <v>420.7</v>
      </c>
      <c r="F28" s="102">
        <v>0</v>
      </c>
      <c r="G28" s="102">
        <v>184.94</v>
      </c>
      <c r="H28" s="102">
        <v>36.090000000000003</v>
      </c>
      <c r="I28" s="104">
        <v>2898.6</v>
      </c>
      <c r="J28" s="102">
        <v>815.7</v>
      </c>
    </row>
    <row r="29" spans="1:10" ht="15.6" x14ac:dyDescent="0.3">
      <c r="A29" s="33" t="s">
        <v>11</v>
      </c>
      <c r="B29" s="6">
        <v>0</v>
      </c>
      <c r="C29" s="7">
        <v>0</v>
      </c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</row>
    <row r="30" spans="1:10" ht="15.6" x14ac:dyDescent="0.3">
      <c r="A30" s="34" t="s">
        <v>12</v>
      </c>
      <c r="B30" s="57">
        <f>(B29/B28)*100</f>
        <v>0</v>
      </c>
      <c r="C30" s="57">
        <f t="shared" ref="C30:J30" si="8">(C29/C28)*100</f>
        <v>0</v>
      </c>
      <c r="D30" s="57">
        <f t="shared" si="8"/>
        <v>0</v>
      </c>
      <c r="E30" s="57">
        <f t="shared" si="8"/>
        <v>0</v>
      </c>
      <c r="F30" s="57" t="e">
        <f t="shared" si="8"/>
        <v>#DIV/0!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</row>
    <row r="31" spans="1:10" ht="15.6" x14ac:dyDescent="0.3">
      <c r="A31" s="33" t="s">
        <v>13</v>
      </c>
      <c r="B31" s="6">
        <v>0</v>
      </c>
      <c r="C31" s="7">
        <v>0</v>
      </c>
      <c r="D31" s="6">
        <v>0</v>
      </c>
      <c r="E31" s="7">
        <v>0</v>
      </c>
      <c r="F31" s="6">
        <v>0</v>
      </c>
      <c r="G31" s="7">
        <v>0</v>
      </c>
      <c r="H31" s="6">
        <v>0</v>
      </c>
      <c r="I31" s="7">
        <v>0</v>
      </c>
      <c r="J31" s="6">
        <v>0</v>
      </c>
    </row>
    <row r="32" spans="1:10" ht="16.2" thickBot="1" x14ac:dyDescent="0.35">
      <c r="A32" s="36" t="s">
        <v>14</v>
      </c>
      <c r="B32" s="60" t="e">
        <f t="shared" ref="B32:J32" si="9">(B31/B29)</f>
        <v>#DIV/0!</v>
      </c>
      <c r="C32" s="60" t="e">
        <f t="shared" si="9"/>
        <v>#DIV/0!</v>
      </c>
      <c r="D32" s="60" t="e">
        <f t="shared" si="9"/>
        <v>#DIV/0!</v>
      </c>
      <c r="E32" s="60" t="e">
        <f t="shared" si="9"/>
        <v>#DIV/0!</v>
      </c>
      <c r="F32" s="60" t="e">
        <f t="shared" si="9"/>
        <v>#DIV/0!</v>
      </c>
      <c r="G32" s="60" t="e">
        <f t="shared" si="9"/>
        <v>#DIV/0!</v>
      </c>
      <c r="H32" s="60" t="e">
        <f t="shared" si="9"/>
        <v>#DIV/0!</v>
      </c>
      <c r="I32" s="60" t="e">
        <f t="shared" si="9"/>
        <v>#DIV/0!</v>
      </c>
      <c r="J32" s="60" t="e">
        <f t="shared" si="9"/>
        <v>#DIV/0!</v>
      </c>
    </row>
    <row r="34" spans="1:10" ht="16.2" thickBot="1" x14ac:dyDescent="0.35">
      <c r="A34" s="110" t="s">
        <v>81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6.2" thickBot="1" x14ac:dyDescent="0.35">
      <c r="A35" s="111" t="s">
        <v>91</v>
      </c>
      <c r="B35" s="112"/>
      <c r="C35" s="112"/>
      <c r="D35" s="112"/>
      <c r="E35" s="112"/>
      <c r="F35" s="112"/>
      <c r="G35" s="112"/>
      <c r="H35" s="112"/>
      <c r="I35" s="112"/>
      <c r="J35" s="113"/>
    </row>
    <row r="36" spans="1:10" ht="28.8" thickTop="1" thickBot="1" x14ac:dyDescent="0.35">
      <c r="A36" s="23" t="s">
        <v>94</v>
      </c>
      <c r="B36" s="38" t="s">
        <v>0</v>
      </c>
      <c r="C36" s="38" t="s">
        <v>1</v>
      </c>
      <c r="D36" s="38" t="s">
        <v>2</v>
      </c>
      <c r="E36" s="38" t="s">
        <v>3</v>
      </c>
      <c r="F36" s="38" t="s">
        <v>4</v>
      </c>
      <c r="G36" s="38" t="s">
        <v>5</v>
      </c>
      <c r="H36" s="38" t="s">
        <v>6</v>
      </c>
      <c r="I36" s="39" t="s">
        <v>7</v>
      </c>
      <c r="J36" s="40" t="s">
        <v>8</v>
      </c>
    </row>
    <row r="37" spans="1:10" ht="15.6" thickTop="1" thickBot="1" x14ac:dyDescent="0.35">
      <c r="A37" s="41" t="s">
        <v>10</v>
      </c>
      <c r="B37" s="24">
        <v>39602.839999999997</v>
      </c>
      <c r="C37" s="25">
        <v>8604.27</v>
      </c>
      <c r="D37" s="25">
        <v>3022.88</v>
      </c>
      <c r="E37" s="25">
        <v>32189.1</v>
      </c>
      <c r="F37" s="25">
        <v>1032.95</v>
      </c>
      <c r="G37" s="25">
        <v>2554.3200000000002</v>
      </c>
      <c r="H37" s="25">
        <v>1235.68</v>
      </c>
      <c r="I37" s="25">
        <f>SUM(B37:H37)</f>
        <v>88242.04</v>
      </c>
      <c r="J37" s="25">
        <v>21608.19</v>
      </c>
    </row>
    <row r="38" spans="1:10" ht="15" thickBot="1" x14ac:dyDescent="0.35">
      <c r="A38" s="42" t="s">
        <v>11</v>
      </c>
      <c r="B38" s="67">
        <f>B5+B11+B17+B23+B29</f>
        <v>0</v>
      </c>
      <c r="C38" s="67">
        <f t="shared" ref="C38:J38" si="10">C5+C11+C17+C23+C29</f>
        <v>0</v>
      </c>
      <c r="D38" s="67">
        <f t="shared" si="10"/>
        <v>0</v>
      </c>
      <c r="E38" s="67">
        <f t="shared" si="10"/>
        <v>0</v>
      </c>
      <c r="F38" s="67">
        <f t="shared" si="10"/>
        <v>0</v>
      </c>
      <c r="G38" s="67">
        <f t="shared" si="10"/>
        <v>0</v>
      </c>
      <c r="H38" s="67">
        <f t="shared" si="10"/>
        <v>0</v>
      </c>
      <c r="I38" s="67">
        <f t="shared" si="10"/>
        <v>0</v>
      </c>
      <c r="J38" s="67">
        <f t="shared" si="10"/>
        <v>0</v>
      </c>
    </row>
    <row r="39" spans="1:10" ht="15" thickBot="1" x14ac:dyDescent="0.35">
      <c r="A39" s="43" t="s">
        <v>12</v>
      </c>
      <c r="B39" s="69">
        <f>(B38/B37)*100</f>
        <v>0</v>
      </c>
      <c r="C39" s="69">
        <f t="shared" ref="C39:J39" si="11">(C38/C37)*100</f>
        <v>0</v>
      </c>
      <c r="D39" s="69">
        <f t="shared" si="11"/>
        <v>0</v>
      </c>
      <c r="E39" s="69">
        <f t="shared" si="11"/>
        <v>0</v>
      </c>
      <c r="F39" s="69">
        <f t="shared" si="11"/>
        <v>0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69">
        <f t="shared" si="11"/>
        <v>0</v>
      </c>
    </row>
    <row r="40" spans="1:10" ht="15" thickBot="1" x14ac:dyDescent="0.35">
      <c r="A40" s="44" t="s">
        <v>13</v>
      </c>
      <c r="B40" s="71">
        <f>B7+B13+B19+B25+B31</f>
        <v>0</v>
      </c>
      <c r="C40" s="71">
        <f t="shared" ref="C40:J40" si="12">C7+C13+C19+C25+C31</f>
        <v>0</v>
      </c>
      <c r="D40" s="71">
        <f t="shared" si="12"/>
        <v>0</v>
      </c>
      <c r="E40" s="71">
        <f t="shared" si="12"/>
        <v>0</v>
      </c>
      <c r="F40" s="71">
        <f t="shared" si="12"/>
        <v>0</v>
      </c>
      <c r="G40" s="71">
        <f t="shared" si="12"/>
        <v>0</v>
      </c>
      <c r="H40" s="71">
        <f t="shared" si="12"/>
        <v>0</v>
      </c>
      <c r="I40" s="71">
        <f t="shared" si="12"/>
        <v>0</v>
      </c>
      <c r="J40" s="71">
        <f t="shared" si="12"/>
        <v>0</v>
      </c>
    </row>
    <row r="41" spans="1:10" ht="15" thickBot="1" x14ac:dyDescent="0.35">
      <c r="A41" s="45" t="s">
        <v>14</v>
      </c>
      <c r="B41" s="60" t="e">
        <f t="shared" ref="B41:J41" si="13">(B40/B38)</f>
        <v>#DIV/0!</v>
      </c>
      <c r="C41" s="60" t="e">
        <f t="shared" si="13"/>
        <v>#DIV/0!</v>
      </c>
      <c r="D41" s="60" t="e">
        <f t="shared" si="13"/>
        <v>#DIV/0!</v>
      </c>
      <c r="E41" s="60" t="e">
        <f t="shared" si="13"/>
        <v>#DIV/0!</v>
      </c>
      <c r="F41" s="60" t="e">
        <f t="shared" si="13"/>
        <v>#DIV/0!</v>
      </c>
      <c r="G41" s="60" t="e">
        <f t="shared" si="13"/>
        <v>#DIV/0!</v>
      </c>
      <c r="H41" s="60" t="e">
        <f t="shared" si="13"/>
        <v>#DIV/0!</v>
      </c>
      <c r="I41" s="60" t="e">
        <f t="shared" si="13"/>
        <v>#DIV/0!</v>
      </c>
      <c r="J41" s="60" t="e">
        <f t="shared" si="13"/>
        <v>#DIV/0!</v>
      </c>
    </row>
    <row r="49" spans="9:9" x14ac:dyDescent="0.3">
      <c r="I49" s="26">
        <f>SUM(B49:H49)</f>
        <v>0</v>
      </c>
    </row>
  </sheetData>
  <protectedRanges>
    <protectedRange sqref="B5:H5 J5 B11:H11 J11 B17:H17 J17 B23:H23 J23 B29:H29 J29" name="Oblast1_6_1_1_6_1"/>
    <protectedRange sqref="B7:H7 J7 B13:H13 J13 B19:H19 J19 B25:H25 J25 B31:H31 J31" name="Oblast1_7_1_1_1_1"/>
    <protectedRange sqref="B4:H4 J4" name="Oblast1_6_1_1_1_1_1"/>
    <protectedRange sqref="B10:H10 J10" name="Oblast1_6_1_1_2_1_1"/>
    <protectedRange sqref="B16:H16 J16" name="Oblast1_6_1_1_3_1_1"/>
    <protectedRange sqref="B22:H22 J22" name="Oblast1_6_1_1_4_1_1"/>
    <protectedRange sqref="B28:H28 J28" name="Oblast1_6_1_1_5_1_1"/>
  </protectedRanges>
  <mergeCells count="3">
    <mergeCell ref="A1:J1"/>
    <mergeCell ref="A34:J34"/>
    <mergeCell ref="A35:J35"/>
  </mergeCells>
  <conditionalFormatting sqref="B5:J8">
    <cfRule type="expression" dxfId="48" priority="18">
      <formula>B$13=100</formula>
    </cfRule>
  </conditionalFormatting>
  <conditionalFormatting sqref="B12:J12">
    <cfRule type="expression" dxfId="47" priority="17">
      <formula>B$13=100</formula>
    </cfRule>
  </conditionalFormatting>
  <conditionalFormatting sqref="B18:J18">
    <cfRule type="expression" dxfId="46" priority="16">
      <formula>B$13=100</formula>
    </cfRule>
  </conditionalFormatting>
  <conditionalFormatting sqref="B24:J24">
    <cfRule type="expression" dxfId="45" priority="15">
      <formula>B$13=100</formula>
    </cfRule>
  </conditionalFormatting>
  <conditionalFormatting sqref="B30:J30">
    <cfRule type="expression" dxfId="44" priority="14">
      <formula>B$13=100</formula>
    </cfRule>
  </conditionalFormatting>
  <conditionalFormatting sqref="B11:J11">
    <cfRule type="expression" dxfId="43" priority="13">
      <formula>B$13=100</formula>
    </cfRule>
  </conditionalFormatting>
  <conditionalFormatting sqref="B17:J17">
    <cfRule type="expression" dxfId="42" priority="12">
      <formula>B$13=100</formula>
    </cfRule>
  </conditionalFormatting>
  <conditionalFormatting sqref="B23:J23">
    <cfRule type="expression" dxfId="41" priority="11">
      <formula>B$13=100</formula>
    </cfRule>
  </conditionalFormatting>
  <conditionalFormatting sqref="B29:J29">
    <cfRule type="expression" dxfId="40" priority="10">
      <formula>B$13=100</formula>
    </cfRule>
  </conditionalFormatting>
  <conditionalFormatting sqref="B13:J13">
    <cfRule type="expression" dxfId="39" priority="9">
      <formula>B$13=100</formula>
    </cfRule>
  </conditionalFormatting>
  <conditionalFormatting sqref="B19:J19">
    <cfRule type="expression" dxfId="38" priority="8">
      <formula>B$13=100</formula>
    </cfRule>
  </conditionalFormatting>
  <conditionalFormatting sqref="B25:J25">
    <cfRule type="expression" dxfId="37" priority="7">
      <formula>B$13=100</formula>
    </cfRule>
  </conditionalFormatting>
  <conditionalFormatting sqref="B31:J31">
    <cfRule type="expression" dxfId="36" priority="6">
      <formula>B$13=100</formula>
    </cfRule>
  </conditionalFormatting>
  <conditionalFormatting sqref="B14:J14">
    <cfRule type="expression" dxfId="35" priority="5">
      <formula>B$13=100</formula>
    </cfRule>
  </conditionalFormatting>
  <conditionalFormatting sqref="B20:J20">
    <cfRule type="expression" dxfId="34" priority="4">
      <formula>B$13=100</formula>
    </cfRule>
  </conditionalFormatting>
  <conditionalFormatting sqref="B26:J26">
    <cfRule type="expression" dxfId="33" priority="3">
      <formula>B$13=100</formula>
    </cfRule>
  </conditionalFormatting>
  <conditionalFormatting sqref="B32:J32">
    <cfRule type="expression" dxfId="32" priority="2">
      <formula>B$13=100</formula>
    </cfRule>
  </conditionalFormatting>
  <conditionalFormatting sqref="B41:J41">
    <cfRule type="expression" dxfId="31" priority="1">
      <formula>B$13=100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25" sqref="B25:J25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71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5415.44</v>
      </c>
      <c r="C4" s="3">
        <v>1180.18</v>
      </c>
      <c r="D4" s="2">
        <v>1146.76</v>
      </c>
      <c r="E4" s="2">
        <v>1086.6300000000001</v>
      </c>
      <c r="F4" s="2">
        <v>55.78</v>
      </c>
      <c r="G4" s="2">
        <v>496.48</v>
      </c>
      <c r="H4" s="2">
        <v>161.19999999999999</v>
      </c>
      <c r="I4" s="32">
        <v>9542.5400000000009</v>
      </c>
      <c r="J4" s="5">
        <v>3006.06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11"/>
      <c r="C7" s="12">
        <v>0</v>
      </c>
      <c r="D7" s="8">
        <v>0</v>
      </c>
      <c r="E7" s="8">
        <v>0</v>
      </c>
      <c r="F7" s="13">
        <v>0</v>
      </c>
      <c r="G7" s="8">
        <v>0</v>
      </c>
      <c r="H7" s="14">
        <v>0</v>
      </c>
      <c r="I7" s="14">
        <v>0</v>
      </c>
      <c r="J7" s="10">
        <v>0</v>
      </c>
    </row>
    <row r="8" spans="1:10" ht="16.2" thickBot="1" x14ac:dyDescent="0.35">
      <c r="A8" s="36" t="s">
        <v>14</v>
      </c>
      <c r="B8" s="73" t="e">
        <f>B7/B5</f>
        <v>#DIV/0!</v>
      </c>
      <c r="C8" s="73" t="e">
        <f t="shared" ref="C8:J8" si="1">C7/C5</f>
        <v>#DIV/0!</v>
      </c>
      <c r="D8" s="73" t="e">
        <f t="shared" si="1"/>
        <v>#DIV/0!</v>
      </c>
      <c r="E8" s="73" t="e">
        <f t="shared" si="1"/>
        <v>#DIV/0!</v>
      </c>
      <c r="F8" s="73" t="e">
        <f t="shared" si="1"/>
        <v>#DIV/0!</v>
      </c>
      <c r="G8" s="73" t="e">
        <f t="shared" si="1"/>
        <v>#DIV/0!</v>
      </c>
      <c r="H8" s="73" t="e">
        <f t="shared" si="1"/>
        <v>#DIV/0!</v>
      </c>
      <c r="I8" s="73" t="e">
        <f t="shared" si="1"/>
        <v>#DIV/0!</v>
      </c>
      <c r="J8" s="73" t="e">
        <f t="shared" si="1"/>
        <v>#DIV/0!</v>
      </c>
    </row>
    <row r="9" spans="1:10" ht="15.6" x14ac:dyDescent="0.3">
      <c r="A9" s="30" t="s">
        <v>72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9272.15</v>
      </c>
      <c r="C10" s="3">
        <v>2021.42</v>
      </c>
      <c r="D10" s="2">
        <v>250</v>
      </c>
      <c r="E10" s="2">
        <v>4847.32</v>
      </c>
      <c r="F10" s="2">
        <v>35.96</v>
      </c>
      <c r="G10" s="2">
        <v>292.62</v>
      </c>
      <c r="H10" s="2">
        <v>13.25</v>
      </c>
      <c r="I10" s="32">
        <v>16732.72</v>
      </c>
      <c r="J10" s="5">
        <v>4659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33" t="s">
        <v>13</v>
      </c>
      <c r="B13" s="6">
        <v>0</v>
      </c>
      <c r="C13" s="7">
        <v>0</v>
      </c>
      <c r="D13" s="8">
        <v>0</v>
      </c>
      <c r="E13" s="8">
        <v>0</v>
      </c>
      <c r="F13" s="7">
        <v>0</v>
      </c>
      <c r="G13" s="8">
        <v>0</v>
      </c>
      <c r="H13" s="8">
        <v>0</v>
      </c>
      <c r="I13" s="8">
        <v>0</v>
      </c>
      <c r="J13" s="10">
        <v>0</v>
      </c>
    </row>
    <row r="14" spans="1:10" ht="16.2" thickBot="1" x14ac:dyDescent="0.35">
      <c r="A14" s="36" t="s">
        <v>14</v>
      </c>
      <c r="B14" s="73" t="e">
        <f>B13/B11</f>
        <v>#DIV/0!</v>
      </c>
      <c r="C14" s="73" t="e">
        <f t="shared" ref="C14:J14" si="3">C13/C11</f>
        <v>#DIV/0!</v>
      </c>
      <c r="D14" s="73" t="e">
        <f t="shared" si="3"/>
        <v>#DIV/0!</v>
      </c>
      <c r="E14" s="73" t="e">
        <f t="shared" si="3"/>
        <v>#DIV/0!</v>
      </c>
      <c r="F14" s="73" t="e">
        <f t="shared" si="3"/>
        <v>#DIV/0!</v>
      </c>
      <c r="G14" s="73" t="e">
        <f t="shared" si="3"/>
        <v>#DIV/0!</v>
      </c>
      <c r="H14" s="73" t="e">
        <f t="shared" si="3"/>
        <v>#DIV/0!</v>
      </c>
      <c r="I14" s="73" t="e">
        <f t="shared" si="3"/>
        <v>#DIV/0!</v>
      </c>
      <c r="J14" s="73" t="e">
        <f t="shared" si="3"/>
        <v>#DIV/0!</v>
      </c>
    </row>
    <row r="15" spans="1:10" ht="15.6" x14ac:dyDescent="0.3">
      <c r="A15" s="30" t="s">
        <v>73</v>
      </c>
      <c r="B15" s="16"/>
      <c r="C15" s="16"/>
      <c r="D15" s="16"/>
      <c r="E15" s="16"/>
      <c r="F15" s="16"/>
      <c r="G15" s="16"/>
      <c r="H15" s="16"/>
      <c r="I15" s="16"/>
      <c r="J15" s="50"/>
    </row>
    <row r="16" spans="1:10" ht="15.6" x14ac:dyDescent="0.3">
      <c r="A16" s="34" t="s">
        <v>10</v>
      </c>
      <c r="B16" s="2">
        <v>10229.65</v>
      </c>
      <c r="C16" s="3">
        <v>928</v>
      </c>
      <c r="D16" s="2">
        <v>1446.53</v>
      </c>
      <c r="E16" s="2">
        <v>1751.79</v>
      </c>
      <c r="F16" s="2">
        <v>155.71</v>
      </c>
      <c r="G16" s="2">
        <v>392.11</v>
      </c>
      <c r="H16" s="2">
        <v>322.95999999999998</v>
      </c>
      <c r="I16" s="32">
        <v>15226.75</v>
      </c>
      <c r="J16" s="5">
        <v>3992.1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6">
        <v>0</v>
      </c>
      <c r="C19" s="7">
        <v>0</v>
      </c>
      <c r="D19" s="8">
        <v>0</v>
      </c>
      <c r="E19" s="8">
        <v>0</v>
      </c>
      <c r="F19" s="7">
        <v>0</v>
      </c>
      <c r="G19" s="8">
        <v>0</v>
      </c>
      <c r="H19" s="8">
        <v>0</v>
      </c>
      <c r="I19" s="8">
        <v>0</v>
      </c>
      <c r="J19" s="10">
        <v>0</v>
      </c>
    </row>
    <row r="20" spans="1:10" ht="16.2" thickBot="1" x14ac:dyDescent="0.35">
      <c r="A20" s="36" t="s">
        <v>14</v>
      </c>
      <c r="B20" s="73" t="e">
        <f>B19/B17</f>
        <v>#DIV/0!</v>
      </c>
      <c r="C20" s="73" t="e">
        <f t="shared" ref="C20:J20" si="5">C19/C17</f>
        <v>#DIV/0!</v>
      </c>
      <c r="D20" s="73" t="e">
        <f t="shared" si="5"/>
        <v>#DIV/0!</v>
      </c>
      <c r="E20" s="73" t="e">
        <f t="shared" si="5"/>
        <v>#DIV/0!</v>
      </c>
      <c r="F20" s="73" t="e">
        <f t="shared" si="5"/>
        <v>#DIV/0!</v>
      </c>
      <c r="G20" s="73" t="e">
        <f t="shared" si="5"/>
        <v>#DIV/0!</v>
      </c>
      <c r="H20" s="73" t="e">
        <f t="shared" si="5"/>
        <v>#DIV/0!</v>
      </c>
      <c r="I20" s="73" t="e">
        <f t="shared" si="5"/>
        <v>#DIV/0!</v>
      </c>
      <c r="J20" s="73" t="e">
        <f t="shared" si="5"/>
        <v>#DIV/0!</v>
      </c>
    </row>
    <row r="21" spans="1:10" ht="15.6" x14ac:dyDescent="0.3">
      <c r="A21" s="30" t="s">
        <v>74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910.13</v>
      </c>
      <c r="C22" s="3">
        <v>604.73</v>
      </c>
      <c r="D22" s="2">
        <v>412.88</v>
      </c>
      <c r="E22" s="2">
        <v>375.9</v>
      </c>
      <c r="F22" s="2">
        <v>58.18</v>
      </c>
      <c r="G22" s="2">
        <v>342.64</v>
      </c>
      <c r="H22" s="2">
        <v>112.78</v>
      </c>
      <c r="I22" s="32">
        <v>2817.24</v>
      </c>
      <c r="J22" s="5">
        <v>905.28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6">
        <v>0</v>
      </c>
      <c r="C25" s="7">
        <v>0</v>
      </c>
      <c r="D25" s="8">
        <v>0</v>
      </c>
      <c r="E25" s="8">
        <v>0</v>
      </c>
      <c r="F25" s="7">
        <v>0</v>
      </c>
      <c r="G25" s="8">
        <v>0</v>
      </c>
      <c r="H25" s="8">
        <v>0</v>
      </c>
      <c r="I25" s="8">
        <v>0</v>
      </c>
      <c r="J25" s="10">
        <v>0</v>
      </c>
    </row>
    <row r="26" spans="1:10" ht="16.2" thickBot="1" x14ac:dyDescent="0.35">
      <c r="A26" s="36" t="s">
        <v>14</v>
      </c>
      <c r="B26" s="73" t="e">
        <f>B25/B23</f>
        <v>#DIV/0!</v>
      </c>
      <c r="C26" s="73" t="e">
        <f t="shared" ref="C26:J26" si="7">C25/C23</f>
        <v>#DIV/0!</v>
      </c>
      <c r="D26" s="73" t="e">
        <f t="shared" si="7"/>
        <v>#DIV/0!</v>
      </c>
      <c r="E26" s="73" t="e">
        <f t="shared" si="7"/>
        <v>#DIV/0!</v>
      </c>
      <c r="F26" s="73" t="e">
        <f t="shared" si="7"/>
        <v>#DIV/0!</v>
      </c>
      <c r="G26" s="73" t="e">
        <f t="shared" si="7"/>
        <v>#DIV/0!</v>
      </c>
      <c r="H26" s="73" t="e">
        <f t="shared" si="7"/>
        <v>#DIV/0!</v>
      </c>
      <c r="I26" s="73" t="e">
        <f t="shared" si="7"/>
        <v>#DIV/0!</v>
      </c>
      <c r="J26" s="73" t="e">
        <f t="shared" si="7"/>
        <v>#DIV/0!</v>
      </c>
    </row>
    <row r="28" spans="1:10" ht="16.2" thickBot="1" x14ac:dyDescent="0.35">
      <c r="A28" s="110" t="s">
        <v>81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6.2" thickBot="1" x14ac:dyDescent="0.35">
      <c r="A29" s="111" t="s">
        <v>92</v>
      </c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 ht="28.8" thickTop="1" thickBot="1" x14ac:dyDescent="0.35">
      <c r="A30" s="23" t="s">
        <v>94</v>
      </c>
      <c r="B30" s="38" t="s">
        <v>0</v>
      </c>
      <c r="C30" s="38" t="s">
        <v>1</v>
      </c>
      <c r="D30" s="38" t="s">
        <v>2</v>
      </c>
      <c r="E30" s="38" t="s">
        <v>3</v>
      </c>
      <c r="F30" s="38" t="s">
        <v>4</v>
      </c>
      <c r="G30" s="38" t="s">
        <v>5</v>
      </c>
      <c r="H30" s="38" t="s">
        <v>6</v>
      </c>
      <c r="I30" s="39" t="s">
        <v>7</v>
      </c>
      <c r="J30" s="40" t="s">
        <v>8</v>
      </c>
    </row>
    <row r="31" spans="1:10" ht="15.6" thickTop="1" thickBot="1" x14ac:dyDescent="0.35">
      <c r="A31" s="41" t="s">
        <v>10</v>
      </c>
      <c r="B31" s="24">
        <v>25827.439999999999</v>
      </c>
      <c r="C31" s="25">
        <v>4734.33</v>
      </c>
      <c r="D31" s="25">
        <v>3256.17</v>
      </c>
      <c r="E31" s="25">
        <v>8061.64</v>
      </c>
      <c r="F31" s="25">
        <v>305.63</v>
      </c>
      <c r="G31" s="25">
        <v>1523.85</v>
      </c>
      <c r="H31" s="25">
        <v>610.19000000000005</v>
      </c>
      <c r="I31" s="25">
        <f>SUM(B31:H31)</f>
        <v>44319.249999999993</v>
      </c>
      <c r="J31" s="25">
        <v>12562.44</v>
      </c>
    </row>
    <row r="32" spans="1:10" ht="15" thickBot="1" x14ac:dyDescent="0.35">
      <c r="A32" s="42" t="s">
        <v>11</v>
      </c>
      <c r="B32" s="67">
        <f>B5+B11+B17+B23</f>
        <v>0</v>
      </c>
      <c r="C32" s="67">
        <f t="shared" ref="C32:J32" si="8">C5+C11+C17+C23</f>
        <v>0</v>
      </c>
      <c r="D32" s="67">
        <f t="shared" si="8"/>
        <v>0</v>
      </c>
      <c r="E32" s="67">
        <f t="shared" si="8"/>
        <v>0</v>
      </c>
      <c r="F32" s="67">
        <f t="shared" si="8"/>
        <v>0</v>
      </c>
      <c r="G32" s="67">
        <f t="shared" si="8"/>
        <v>0</v>
      </c>
      <c r="H32" s="67">
        <f t="shared" si="8"/>
        <v>0</v>
      </c>
      <c r="I32" s="67">
        <f t="shared" si="8"/>
        <v>0</v>
      </c>
      <c r="J32" s="67">
        <f t="shared" si="8"/>
        <v>0</v>
      </c>
    </row>
    <row r="33" spans="1:10" ht="15" thickBot="1" x14ac:dyDescent="0.35">
      <c r="A33" s="43" t="s">
        <v>12</v>
      </c>
      <c r="B33" s="69">
        <f>(B32/B31)*100</f>
        <v>0</v>
      </c>
      <c r="C33" s="69">
        <f t="shared" ref="C33:J33" si="9">(C32/C31)*100</f>
        <v>0</v>
      </c>
      <c r="D33" s="69">
        <f t="shared" si="9"/>
        <v>0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</row>
    <row r="34" spans="1:10" ht="15" thickBot="1" x14ac:dyDescent="0.35">
      <c r="A34" s="44" t="s">
        <v>13</v>
      </c>
      <c r="B34" s="71">
        <f>B7+B13+B19+B25</f>
        <v>0</v>
      </c>
      <c r="C34" s="71">
        <f t="shared" ref="C34:J34" si="10">C7+C13+C19+C25</f>
        <v>0</v>
      </c>
      <c r="D34" s="71">
        <f t="shared" si="10"/>
        <v>0</v>
      </c>
      <c r="E34" s="71">
        <f t="shared" si="10"/>
        <v>0</v>
      </c>
      <c r="F34" s="71">
        <f t="shared" si="10"/>
        <v>0</v>
      </c>
      <c r="G34" s="71">
        <f t="shared" si="10"/>
        <v>0</v>
      </c>
      <c r="H34" s="71">
        <f t="shared" si="10"/>
        <v>0</v>
      </c>
      <c r="I34" s="71">
        <f t="shared" si="10"/>
        <v>0</v>
      </c>
      <c r="J34" s="71">
        <f t="shared" si="10"/>
        <v>0</v>
      </c>
    </row>
    <row r="35" spans="1:10" ht="15" thickBot="1" x14ac:dyDescent="0.35">
      <c r="A35" s="45" t="s">
        <v>14</v>
      </c>
      <c r="B35" s="73" t="e">
        <f>B34/B32</f>
        <v>#DIV/0!</v>
      </c>
      <c r="C35" s="73" t="e">
        <f t="shared" ref="C35:J35" si="11">C34/C32</f>
        <v>#DIV/0!</v>
      </c>
      <c r="D35" s="73" t="e">
        <f t="shared" si="11"/>
        <v>#DIV/0!</v>
      </c>
      <c r="E35" s="73" t="e">
        <f t="shared" si="11"/>
        <v>#DIV/0!</v>
      </c>
      <c r="F35" s="73" t="e">
        <f t="shared" si="11"/>
        <v>#DIV/0!</v>
      </c>
      <c r="G35" s="73" t="e">
        <f t="shared" si="11"/>
        <v>#DIV/0!</v>
      </c>
      <c r="H35" s="73" t="e">
        <f t="shared" si="11"/>
        <v>#DIV/0!</v>
      </c>
      <c r="I35" s="73" t="e">
        <f t="shared" si="11"/>
        <v>#DIV/0!</v>
      </c>
      <c r="J35" s="73" t="e">
        <f t="shared" si="11"/>
        <v>#DIV/0!</v>
      </c>
    </row>
    <row r="49" spans="9:9" x14ac:dyDescent="0.3">
      <c r="I49" s="26">
        <f>SUM(B49:H49)</f>
        <v>0</v>
      </c>
    </row>
  </sheetData>
  <protectedRanges>
    <protectedRange sqref="B5:H5 J5 B11:H11 J11 B13:H13 J13 B17:H17 J17 B19:H19 J19 B23:H23 J23 B25:H25 J25" name="Oblast1_6_1_1_5"/>
    <protectedRange sqref="B7:H7 J7" name="Oblast1_7_1_1_1"/>
    <protectedRange sqref="B4:H4 J4" name="Oblast1_6_1_1_1_1_1"/>
    <protectedRange sqref="B10:H10 J10" name="Oblast1_6_1_1_2_1_1"/>
    <protectedRange sqref="B16:H16 J16" name="Oblast1_6_1_1_3_1_1"/>
    <protectedRange sqref="B22:H22 J22" name="Oblast1_6_1_1_4_1_1"/>
  </protectedRanges>
  <mergeCells count="3">
    <mergeCell ref="A1:J1"/>
    <mergeCell ref="A28:J28"/>
    <mergeCell ref="A29:J29"/>
  </mergeCells>
  <conditionalFormatting sqref="B5:J5 B7:J7">
    <cfRule type="expression" dxfId="30" priority="22">
      <formula>B$13=100</formula>
    </cfRule>
  </conditionalFormatting>
  <conditionalFormatting sqref="B6:J6">
    <cfRule type="expression" dxfId="29" priority="18">
      <formula>B$13=100</formula>
    </cfRule>
  </conditionalFormatting>
  <conditionalFormatting sqref="B12:J12">
    <cfRule type="expression" dxfId="28" priority="17">
      <formula>B$13=100</formula>
    </cfRule>
  </conditionalFormatting>
  <conditionalFormatting sqref="B18:J18">
    <cfRule type="expression" dxfId="27" priority="16">
      <formula>B$13=100</formula>
    </cfRule>
  </conditionalFormatting>
  <conditionalFormatting sqref="B24:J24">
    <cfRule type="expression" dxfId="26" priority="15">
      <formula>B$13=100</formula>
    </cfRule>
  </conditionalFormatting>
  <conditionalFormatting sqref="I4">
    <cfRule type="expression" dxfId="25" priority="10">
      <formula>I$13=100</formula>
    </cfRule>
  </conditionalFormatting>
  <conditionalFormatting sqref="I10">
    <cfRule type="expression" dxfId="24" priority="9">
      <formula>I$13=100</formula>
    </cfRule>
  </conditionalFormatting>
  <conditionalFormatting sqref="I16">
    <cfRule type="expression" dxfId="23" priority="8">
      <formula>I$13=100</formula>
    </cfRule>
  </conditionalFormatting>
  <conditionalFormatting sqref="I22">
    <cfRule type="expression" dxfId="22" priority="7">
      <formula>I$13=100</formula>
    </cfRule>
  </conditionalFormatting>
  <conditionalFormatting sqref="B11:J11">
    <cfRule type="expression" dxfId="21" priority="6">
      <formula>B$13=100</formula>
    </cfRule>
  </conditionalFormatting>
  <conditionalFormatting sqref="B13:J13">
    <cfRule type="expression" dxfId="20" priority="5">
      <formula>B$13=100</formula>
    </cfRule>
  </conditionalFormatting>
  <conditionalFormatting sqref="B17:J17">
    <cfRule type="expression" dxfId="19" priority="4">
      <formula>B$13=100</formula>
    </cfRule>
  </conditionalFormatting>
  <conditionalFormatting sqref="B19:J19">
    <cfRule type="expression" dxfId="18" priority="3">
      <formula>B$13=100</formula>
    </cfRule>
  </conditionalFormatting>
  <conditionalFormatting sqref="B23:J23">
    <cfRule type="expression" dxfId="17" priority="2">
      <formula>B$13=100</formula>
    </cfRule>
  </conditionalFormatting>
  <conditionalFormatting sqref="B25:J25">
    <cfRule type="expression" dxfId="16" priority="1">
      <formula>B$13=100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M11" sqref="M11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44389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75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5595.75</v>
      </c>
      <c r="C4" s="3">
        <v>576.89</v>
      </c>
      <c r="D4" s="2">
        <v>685.55</v>
      </c>
      <c r="E4" s="2">
        <v>1872.14</v>
      </c>
      <c r="F4" s="2">
        <v>99.34</v>
      </c>
      <c r="G4" s="2">
        <v>477.96</v>
      </c>
      <c r="H4" s="2">
        <v>162.88999999999999</v>
      </c>
      <c r="I4" s="32">
        <f>SUM(B4:H4)</f>
        <v>9470.5199999999986</v>
      </c>
      <c r="J4" s="5">
        <v>2669.05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11">
        <v>0</v>
      </c>
      <c r="C7" s="12">
        <v>0</v>
      </c>
      <c r="D7" s="8">
        <v>0</v>
      </c>
      <c r="E7" s="8">
        <v>0</v>
      </c>
      <c r="F7" s="13">
        <v>0</v>
      </c>
      <c r="G7" s="8">
        <v>0</v>
      </c>
      <c r="H7" s="14">
        <v>0</v>
      </c>
      <c r="I7" s="14">
        <v>0</v>
      </c>
      <c r="J7" s="10">
        <v>0</v>
      </c>
    </row>
    <row r="8" spans="1:10" ht="16.2" thickBot="1" x14ac:dyDescent="0.35">
      <c r="A8" s="36" t="s">
        <v>14</v>
      </c>
      <c r="B8" s="73" t="e">
        <f>B7/B5</f>
        <v>#DIV/0!</v>
      </c>
      <c r="C8" s="73" t="e">
        <f t="shared" ref="C8:J8" si="1">C7/C5</f>
        <v>#DIV/0!</v>
      </c>
      <c r="D8" s="73" t="e">
        <f t="shared" si="1"/>
        <v>#DIV/0!</v>
      </c>
      <c r="E8" s="73" t="e">
        <f t="shared" si="1"/>
        <v>#DIV/0!</v>
      </c>
      <c r="F8" s="73" t="e">
        <f t="shared" si="1"/>
        <v>#DIV/0!</v>
      </c>
      <c r="G8" s="73" t="e">
        <f t="shared" si="1"/>
        <v>#DIV/0!</v>
      </c>
      <c r="H8" s="73" t="e">
        <f t="shared" si="1"/>
        <v>#DIV/0!</v>
      </c>
      <c r="I8" s="73" t="e">
        <f t="shared" si="1"/>
        <v>#DIV/0!</v>
      </c>
      <c r="J8" s="73" t="e">
        <f t="shared" si="1"/>
        <v>#DIV/0!</v>
      </c>
    </row>
    <row r="9" spans="1:10" ht="15.6" x14ac:dyDescent="0.3">
      <c r="A9" s="30" t="s">
        <v>76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4802.57</v>
      </c>
      <c r="C10" s="3">
        <v>495.12</v>
      </c>
      <c r="D10" s="2">
        <v>588.37</v>
      </c>
      <c r="E10" s="2">
        <v>1606.77</v>
      </c>
      <c r="F10" s="2">
        <v>85.27</v>
      </c>
      <c r="G10" s="2">
        <v>410.22</v>
      </c>
      <c r="H10" s="2">
        <v>139.80000000000001</v>
      </c>
      <c r="I10" s="32">
        <f>SUM(B10:H10)</f>
        <v>8128.1200000000008</v>
      </c>
      <c r="J10" s="5">
        <v>2290.7199999999998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35">
        <f t="shared" si="2"/>
        <v>0</v>
      </c>
    </row>
    <row r="13" spans="1:10" ht="15.6" x14ac:dyDescent="0.3">
      <c r="A13" s="33" t="s">
        <v>13</v>
      </c>
      <c r="B13" s="6">
        <v>0</v>
      </c>
      <c r="C13" s="7">
        <v>0</v>
      </c>
      <c r="D13" s="8">
        <v>0</v>
      </c>
      <c r="E13" s="8">
        <v>0</v>
      </c>
      <c r="F13" s="7">
        <v>0</v>
      </c>
      <c r="G13" s="8">
        <v>0</v>
      </c>
      <c r="H13" s="8">
        <v>0</v>
      </c>
      <c r="I13" s="8">
        <v>0</v>
      </c>
      <c r="J13" s="10">
        <v>0</v>
      </c>
    </row>
    <row r="14" spans="1:10" ht="16.2" thickBot="1" x14ac:dyDescent="0.35">
      <c r="A14" s="36" t="s">
        <v>14</v>
      </c>
      <c r="B14" s="73" t="e">
        <f>B13/B11</f>
        <v>#DIV/0!</v>
      </c>
      <c r="C14" s="73" t="e">
        <f t="shared" ref="C14:J14" si="3">C13/C11</f>
        <v>#DIV/0!</v>
      </c>
      <c r="D14" s="73" t="e">
        <f t="shared" si="3"/>
        <v>#DIV/0!</v>
      </c>
      <c r="E14" s="73" t="e">
        <f t="shared" si="3"/>
        <v>#DIV/0!</v>
      </c>
      <c r="F14" s="73" t="e">
        <f t="shared" si="3"/>
        <v>#DIV/0!</v>
      </c>
      <c r="G14" s="73" t="e">
        <f t="shared" si="3"/>
        <v>#DIV/0!</v>
      </c>
      <c r="H14" s="73" t="e">
        <f t="shared" si="3"/>
        <v>#DIV/0!</v>
      </c>
      <c r="I14" s="73" t="e">
        <f t="shared" si="3"/>
        <v>#DIV/0!</v>
      </c>
      <c r="J14" s="73" t="e">
        <f t="shared" si="3"/>
        <v>#DIV/0!</v>
      </c>
    </row>
    <row r="15" spans="1:10" ht="15.6" x14ac:dyDescent="0.3">
      <c r="A15" s="30" t="s">
        <v>77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9079.9699999999993</v>
      </c>
      <c r="C16" s="3">
        <v>936.1</v>
      </c>
      <c r="D16" s="2">
        <v>1112.4100000000001</v>
      </c>
      <c r="E16" s="2">
        <v>3037.82</v>
      </c>
      <c r="F16" s="2">
        <v>161.19999999999999</v>
      </c>
      <c r="G16" s="2">
        <v>775.58</v>
      </c>
      <c r="H16" s="2">
        <v>264.31</v>
      </c>
      <c r="I16" s="32">
        <f>SUM(B16:H16)</f>
        <v>15367.39</v>
      </c>
      <c r="J16" s="5">
        <v>4330.95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7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0.62926438992817391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11">
        <v>0</v>
      </c>
      <c r="C19" s="12">
        <v>0</v>
      </c>
      <c r="D19" s="8">
        <v>48.65</v>
      </c>
      <c r="E19" s="8">
        <v>0</v>
      </c>
      <c r="F19" s="13">
        <v>0</v>
      </c>
      <c r="G19" s="8">
        <v>0</v>
      </c>
      <c r="H19" s="14">
        <v>0</v>
      </c>
      <c r="I19" s="14">
        <v>0</v>
      </c>
      <c r="J19" s="10">
        <v>0</v>
      </c>
    </row>
    <row r="20" spans="1:10" ht="16.2" thickBot="1" x14ac:dyDescent="0.35">
      <c r="A20" s="36" t="s">
        <v>14</v>
      </c>
      <c r="B20" s="73" t="e">
        <f>B19/B17</f>
        <v>#DIV/0!</v>
      </c>
      <c r="C20" s="73" t="e">
        <f t="shared" ref="C20:J20" si="5">C19/C17</f>
        <v>#DIV/0!</v>
      </c>
      <c r="D20" s="73">
        <f t="shared" si="5"/>
        <v>6.95</v>
      </c>
      <c r="E20" s="73" t="e">
        <f t="shared" si="5"/>
        <v>#DIV/0!</v>
      </c>
      <c r="F20" s="73" t="e">
        <f t="shared" si="5"/>
        <v>#DIV/0!</v>
      </c>
      <c r="G20" s="73" t="e">
        <f t="shared" si="5"/>
        <v>#DIV/0!</v>
      </c>
      <c r="H20" s="73" t="e">
        <f t="shared" si="5"/>
        <v>#DIV/0!</v>
      </c>
      <c r="I20" s="73" t="e">
        <f t="shared" si="5"/>
        <v>#DIV/0!</v>
      </c>
      <c r="J20" s="73" t="e">
        <f t="shared" si="5"/>
        <v>#DIV/0!</v>
      </c>
    </row>
    <row r="21" spans="1:10" ht="15.6" x14ac:dyDescent="0.3">
      <c r="A21" s="30" t="s">
        <v>78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16740.16</v>
      </c>
      <c r="C22" s="3">
        <v>1725.83</v>
      </c>
      <c r="D22" s="2">
        <v>2050.88</v>
      </c>
      <c r="E22" s="2">
        <v>5600.66</v>
      </c>
      <c r="F22" s="2">
        <v>297.19</v>
      </c>
      <c r="G22" s="2">
        <v>1429.88</v>
      </c>
      <c r="H22" s="2">
        <v>487.28</v>
      </c>
      <c r="I22" s="32">
        <f>SUM(B22:H22)</f>
        <v>28331.879999999997</v>
      </c>
      <c r="J22" s="5">
        <v>7984.69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6">
        <v>0</v>
      </c>
      <c r="C25" s="7">
        <v>0</v>
      </c>
      <c r="D25" s="8">
        <v>0</v>
      </c>
      <c r="E25" s="8">
        <v>0</v>
      </c>
      <c r="F25" s="7">
        <v>0</v>
      </c>
      <c r="G25" s="8">
        <v>0</v>
      </c>
      <c r="H25" s="8">
        <v>0</v>
      </c>
      <c r="I25" s="8">
        <v>0</v>
      </c>
      <c r="J25" s="10">
        <v>0</v>
      </c>
    </row>
    <row r="26" spans="1:10" ht="16.2" thickBot="1" x14ac:dyDescent="0.35">
      <c r="A26" s="36" t="s">
        <v>14</v>
      </c>
      <c r="B26" s="73" t="e">
        <f>B25/B23</f>
        <v>#DIV/0!</v>
      </c>
      <c r="C26" s="73" t="e">
        <f t="shared" ref="C26:J26" si="7">C25/C23</f>
        <v>#DIV/0!</v>
      </c>
      <c r="D26" s="73" t="e">
        <f t="shared" si="7"/>
        <v>#DIV/0!</v>
      </c>
      <c r="E26" s="73" t="e">
        <f t="shared" si="7"/>
        <v>#DIV/0!</v>
      </c>
      <c r="F26" s="73" t="e">
        <f t="shared" si="7"/>
        <v>#DIV/0!</v>
      </c>
      <c r="G26" s="73" t="e">
        <f t="shared" si="7"/>
        <v>#DIV/0!</v>
      </c>
      <c r="H26" s="73" t="e">
        <f t="shared" si="7"/>
        <v>#DIV/0!</v>
      </c>
      <c r="I26" s="73" t="e">
        <f t="shared" si="7"/>
        <v>#DIV/0!</v>
      </c>
      <c r="J26" s="73" t="e">
        <f t="shared" si="7"/>
        <v>#DIV/0!</v>
      </c>
    </row>
    <row r="28" spans="1:10" ht="16.2" thickBot="1" x14ac:dyDescent="0.35">
      <c r="A28" s="110" t="s">
        <v>81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6.2" thickBot="1" x14ac:dyDescent="0.35">
      <c r="A29" s="111" t="s">
        <v>93</v>
      </c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 ht="28.8" thickTop="1" thickBot="1" x14ac:dyDescent="0.35">
      <c r="A30" s="23" t="s">
        <v>95</v>
      </c>
      <c r="B30" s="38" t="s">
        <v>0</v>
      </c>
      <c r="C30" s="38" t="s">
        <v>1</v>
      </c>
      <c r="D30" s="38" t="s">
        <v>2</v>
      </c>
      <c r="E30" s="38" t="s">
        <v>3</v>
      </c>
      <c r="F30" s="38" t="s">
        <v>4</v>
      </c>
      <c r="G30" s="38" t="s">
        <v>5</v>
      </c>
      <c r="H30" s="38" t="s">
        <v>6</v>
      </c>
      <c r="I30" s="39" t="s">
        <v>7</v>
      </c>
      <c r="J30" s="40" t="s">
        <v>8</v>
      </c>
    </row>
    <row r="31" spans="1:10" ht="15.6" thickTop="1" thickBot="1" x14ac:dyDescent="0.35">
      <c r="A31" s="41" t="s">
        <v>10</v>
      </c>
      <c r="B31" s="24">
        <v>36218.449999999997</v>
      </c>
      <c r="C31" s="25">
        <v>3733.94</v>
      </c>
      <c r="D31" s="25">
        <v>4437.21</v>
      </c>
      <c r="E31" s="25">
        <v>12117.39</v>
      </c>
      <c r="F31" s="25">
        <v>643</v>
      </c>
      <c r="G31" s="25">
        <v>3093.64</v>
      </c>
      <c r="H31" s="25">
        <v>1054.28</v>
      </c>
      <c r="I31" s="25">
        <f>SUM(B31:H31)</f>
        <v>61297.909999999996</v>
      </c>
      <c r="J31" s="25">
        <v>17275.41</v>
      </c>
    </row>
    <row r="32" spans="1:10" ht="15" thickBot="1" x14ac:dyDescent="0.35">
      <c r="A32" s="42" t="s">
        <v>11</v>
      </c>
      <c r="B32" s="67">
        <f>B5+B11+B17+B23</f>
        <v>0</v>
      </c>
      <c r="C32" s="67">
        <f t="shared" ref="C32:J32" si="8">C5+C11+C17+C23</f>
        <v>0</v>
      </c>
      <c r="D32" s="67">
        <f t="shared" si="8"/>
        <v>7</v>
      </c>
      <c r="E32" s="67">
        <f t="shared" si="8"/>
        <v>0</v>
      </c>
      <c r="F32" s="67">
        <f t="shared" si="8"/>
        <v>0</v>
      </c>
      <c r="G32" s="67">
        <v>0</v>
      </c>
      <c r="H32" s="67">
        <f t="shared" si="8"/>
        <v>0</v>
      </c>
      <c r="I32" s="67">
        <f t="shared" si="8"/>
        <v>0</v>
      </c>
      <c r="J32" s="67">
        <f t="shared" si="8"/>
        <v>0</v>
      </c>
    </row>
    <row r="33" spans="1:10" ht="15" thickBot="1" x14ac:dyDescent="0.35">
      <c r="A33" s="43" t="s">
        <v>12</v>
      </c>
      <c r="B33" s="69">
        <f>(B32/B31)*100</f>
        <v>0</v>
      </c>
      <c r="C33" s="69">
        <f>(C32/C31)*100</f>
        <v>0</v>
      </c>
      <c r="D33" s="69">
        <f t="shared" ref="D33:J33" si="9">(D32/D31)*100</f>
        <v>0.15775678861266426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</row>
    <row r="34" spans="1:10" ht="15" thickBot="1" x14ac:dyDescent="0.35">
      <c r="A34" s="44" t="s">
        <v>13</v>
      </c>
      <c r="B34" s="71">
        <f>B7+B13+B19+B25</f>
        <v>0</v>
      </c>
      <c r="C34" s="71">
        <f t="shared" ref="C34:J34" si="10">C7+C13+C19+C25</f>
        <v>0</v>
      </c>
      <c r="D34" s="71">
        <f t="shared" si="10"/>
        <v>48.65</v>
      </c>
      <c r="E34" s="71">
        <f t="shared" si="10"/>
        <v>0</v>
      </c>
      <c r="F34" s="71">
        <f t="shared" si="10"/>
        <v>0</v>
      </c>
      <c r="G34" s="71">
        <f t="shared" si="10"/>
        <v>0</v>
      </c>
      <c r="H34" s="71">
        <f t="shared" si="10"/>
        <v>0</v>
      </c>
      <c r="I34" s="71">
        <f t="shared" si="10"/>
        <v>0</v>
      </c>
      <c r="J34" s="71">
        <f t="shared" si="10"/>
        <v>0</v>
      </c>
    </row>
    <row r="35" spans="1:10" ht="15" thickBot="1" x14ac:dyDescent="0.35">
      <c r="A35" s="45" t="s">
        <v>14</v>
      </c>
      <c r="B35" s="73" t="e">
        <f>B34/B32</f>
        <v>#DIV/0!</v>
      </c>
      <c r="C35" s="73" t="e">
        <f t="shared" ref="C35:J35" si="11">C34/C32</f>
        <v>#DIV/0!</v>
      </c>
      <c r="D35" s="73">
        <f t="shared" si="11"/>
        <v>6.95</v>
      </c>
      <c r="E35" s="73" t="e">
        <f t="shared" si="11"/>
        <v>#DIV/0!</v>
      </c>
      <c r="F35" s="73" t="e">
        <f t="shared" si="11"/>
        <v>#DIV/0!</v>
      </c>
      <c r="G35" s="73" t="e">
        <f t="shared" si="11"/>
        <v>#DIV/0!</v>
      </c>
      <c r="H35" s="73" t="e">
        <f t="shared" si="11"/>
        <v>#DIV/0!</v>
      </c>
      <c r="I35" s="73" t="e">
        <f t="shared" si="11"/>
        <v>#DIV/0!</v>
      </c>
      <c r="J35" s="73" t="e">
        <f t="shared" si="11"/>
        <v>#DIV/0!</v>
      </c>
    </row>
    <row r="49" spans="9:9" x14ac:dyDescent="0.3">
      <c r="I49" s="26">
        <f>SUM(B49:H49)</f>
        <v>0</v>
      </c>
    </row>
  </sheetData>
  <protectedRanges>
    <protectedRange sqref="B5:H5 J5 B17:C17 J17 E17:H17 B11:H11 J11 B13:H13 J13 B23:H23 J23 B25:H25 J25" name="Oblast1_6_1_1_5_1"/>
    <protectedRange sqref="B7:H7 J7 B19:C19 J19 E19:H19" name="Oblast1_7_1_1_1_1"/>
    <protectedRange sqref="B4:H4 J4" name="Oblast1_6_1_1_1_1_1_1"/>
    <protectedRange sqref="B10:H10 J10" name="Oblast1_6_1_1_2_1_1_1"/>
    <protectedRange sqref="B16:H16 J16" name="Oblast1_6_1_1_3_1_1_1"/>
    <protectedRange sqref="D17" name="Oblast1_6_1_1_5_1_1"/>
    <protectedRange sqref="D19" name="Oblast1_7_1_1_1_1_1"/>
    <protectedRange sqref="B22:H22 J22" name="Oblast1_6_1_1_4_1_1_1"/>
  </protectedRanges>
  <mergeCells count="3">
    <mergeCell ref="A1:J1"/>
    <mergeCell ref="A28:J28"/>
    <mergeCell ref="A29:J29"/>
  </mergeCells>
  <conditionalFormatting sqref="B5:J5 B7:J7">
    <cfRule type="expression" dxfId="15" priority="22">
      <formula>B$13=100</formula>
    </cfRule>
  </conditionalFormatting>
  <conditionalFormatting sqref="B17:C17 B19:C19 E17:J17 E19:J19">
    <cfRule type="expression" dxfId="14" priority="20">
      <formula>B$13=100</formula>
    </cfRule>
  </conditionalFormatting>
  <conditionalFormatting sqref="B6:J6">
    <cfRule type="expression" dxfId="13" priority="18">
      <formula>B$13=100</formula>
    </cfRule>
  </conditionalFormatting>
  <conditionalFormatting sqref="B12:J12">
    <cfRule type="expression" dxfId="12" priority="17">
      <formula>B$13=100</formula>
    </cfRule>
  </conditionalFormatting>
  <conditionalFormatting sqref="B18:J18">
    <cfRule type="expression" dxfId="11" priority="16">
      <formula>B$13=100</formula>
    </cfRule>
  </conditionalFormatting>
  <conditionalFormatting sqref="B24:J24">
    <cfRule type="expression" dxfId="10" priority="15">
      <formula>B$13=100</formula>
    </cfRule>
  </conditionalFormatting>
  <conditionalFormatting sqref="I4">
    <cfRule type="expression" dxfId="9" priority="10">
      <formula>I$13=100</formula>
    </cfRule>
  </conditionalFormatting>
  <conditionalFormatting sqref="I10">
    <cfRule type="expression" dxfId="8" priority="9">
      <formula>I$13=100</formula>
    </cfRule>
  </conditionalFormatting>
  <conditionalFormatting sqref="I16">
    <cfRule type="expression" dxfId="7" priority="8">
      <formula>I$13=100</formula>
    </cfRule>
  </conditionalFormatting>
  <conditionalFormatting sqref="D17">
    <cfRule type="expression" dxfId="6" priority="7">
      <formula>D$13=100</formula>
    </cfRule>
  </conditionalFormatting>
  <conditionalFormatting sqref="D19">
    <cfRule type="expression" dxfId="5" priority="6">
      <formula>D$13=100</formula>
    </cfRule>
  </conditionalFormatting>
  <conditionalFormatting sqref="I22">
    <cfRule type="expression" dxfId="4" priority="5">
      <formula>I$13=100</formula>
    </cfRule>
  </conditionalFormatting>
  <conditionalFormatting sqref="B11:J11">
    <cfRule type="expression" dxfId="3" priority="4">
      <formula>B$13=100</formula>
    </cfRule>
  </conditionalFormatting>
  <conditionalFormatting sqref="B13:J13">
    <cfRule type="expression" dxfId="2" priority="3">
      <formula>B$13=100</formula>
    </cfRule>
  </conditionalFormatting>
  <conditionalFormatting sqref="B23:J23">
    <cfRule type="expression" dxfId="1" priority="2">
      <formula>B$13=100</formula>
    </cfRule>
  </conditionalFormatting>
  <conditionalFormatting sqref="B25:J25">
    <cfRule type="expression" dxfId="0" priority="1">
      <formula>B$13=100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36" sqref="I36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25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15535</v>
      </c>
      <c r="C4" s="3">
        <v>779</v>
      </c>
      <c r="D4" s="2">
        <v>3167</v>
      </c>
      <c r="E4" s="2">
        <v>2956</v>
      </c>
      <c r="F4" s="2">
        <v>263</v>
      </c>
      <c r="G4" s="2">
        <v>2266</v>
      </c>
      <c r="H4" s="2">
        <v>2308</v>
      </c>
      <c r="I4" s="32">
        <f>SUM(B4:H4)</f>
        <v>27274</v>
      </c>
      <c r="J4" s="5">
        <v>6792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/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11">
        <v>0</v>
      </c>
      <c r="C7" s="12">
        <v>0</v>
      </c>
      <c r="D7" s="8">
        <v>0</v>
      </c>
      <c r="E7" s="8">
        <v>0</v>
      </c>
      <c r="F7" s="13"/>
      <c r="G7" s="8">
        <v>0</v>
      </c>
      <c r="H7" s="14">
        <v>0</v>
      </c>
      <c r="I7" s="14">
        <v>0</v>
      </c>
      <c r="J7" s="10">
        <v>0</v>
      </c>
    </row>
    <row r="8" spans="1:10" ht="16.2" thickBot="1" x14ac:dyDescent="0.35">
      <c r="A8" s="36" t="s">
        <v>14</v>
      </c>
      <c r="B8" s="60" t="e">
        <f t="shared" ref="B8:J8" si="1">(B7/B5)</f>
        <v>#DIV/0!</v>
      </c>
      <c r="C8" s="60" t="e">
        <f t="shared" si="1"/>
        <v>#DIV/0!</v>
      </c>
      <c r="D8" s="60" t="e">
        <f t="shared" si="1"/>
        <v>#DIV/0!</v>
      </c>
      <c r="E8" s="60" t="e">
        <f t="shared" si="1"/>
        <v>#DIV/0!</v>
      </c>
      <c r="F8" s="60" t="e">
        <f t="shared" si="1"/>
        <v>#DIV/0!</v>
      </c>
      <c r="G8" s="60" t="e">
        <f t="shared" si="1"/>
        <v>#DIV/0!</v>
      </c>
      <c r="H8" s="60" t="e">
        <f t="shared" si="1"/>
        <v>#DIV/0!</v>
      </c>
      <c r="I8" s="60" t="e">
        <f t="shared" si="1"/>
        <v>#DIV/0!</v>
      </c>
      <c r="J8" s="60" t="e">
        <f t="shared" si="1"/>
        <v>#DIV/0!</v>
      </c>
    </row>
    <row r="9" spans="1:10" ht="15.6" x14ac:dyDescent="0.3">
      <c r="A9" s="75" t="s">
        <v>26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1" t="s">
        <v>10</v>
      </c>
      <c r="B10" s="2">
        <v>11047</v>
      </c>
      <c r="C10" s="3">
        <v>560</v>
      </c>
      <c r="D10" s="2">
        <v>1530</v>
      </c>
      <c r="E10" s="2">
        <v>3828</v>
      </c>
      <c r="F10" s="2">
        <v>1605</v>
      </c>
      <c r="G10" s="2">
        <v>1972</v>
      </c>
      <c r="H10" s="2">
        <v>1429</v>
      </c>
      <c r="I10" s="32">
        <f>SUM(B10:H10)</f>
        <v>21971</v>
      </c>
      <c r="J10" s="5">
        <v>5375</v>
      </c>
    </row>
    <row r="11" spans="1:10" ht="15.6" x14ac:dyDescent="0.3">
      <c r="A11" s="76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1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76" t="s">
        <v>13</v>
      </c>
      <c r="B13" s="11">
        <v>0</v>
      </c>
      <c r="C13" s="12">
        <v>0</v>
      </c>
      <c r="D13" s="8">
        <v>0</v>
      </c>
      <c r="E13" s="8">
        <v>0</v>
      </c>
      <c r="F13" s="13">
        <v>0</v>
      </c>
      <c r="G13" s="8">
        <v>0</v>
      </c>
      <c r="H13" s="14">
        <v>0</v>
      </c>
      <c r="I13" s="14">
        <v>0</v>
      </c>
      <c r="J13" s="10">
        <v>0</v>
      </c>
    </row>
    <row r="14" spans="1:10" ht="16.2" thickBot="1" x14ac:dyDescent="0.35">
      <c r="A14" s="77" t="s">
        <v>14</v>
      </c>
      <c r="B14" s="60" t="e">
        <f t="shared" ref="B14:J14" si="3">(B13/B11)</f>
        <v>#DIV/0!</v>
      </c>
      <c r="C14" s="60" t="e">
        <f t="shared" si="3"/>
        <v>#DIV/0!</v>
      </c>
      <c r="D14" s="60" t="e">
        <f t="shared" si="3"/>
        <v>#DIV/0!</v>
      </c>
      <c r="E14" s="60" t="e">
        <f t="shared" si="3"/>
        <v>#DIV/0!</v>
      </c>
      <c r="F14" s="60" t="e">
        <f t="shared" si="3"/>
        <v>#DIV/0!</v>
      </c>
      <c r="G14" s="60" t="e">
        <f t="shared" si="3"/>
        <v>#DIV/0!</v>
      </c>
      <c r="H14" s="60" t="e">
        <f t="shared" si="3"/>
        <v>#DIV/0!</v>
      </c>
      <c r="I14" s="60" t="e">
        <f t="shared" si="3"/>
        <v>#DIV/0!</v>
      </c>
      <c r="J14" s="60" t="e">
        <f t="shared" si="3"/>
        <v>#DIV/0!</v>
      </c>
    </row>
    <row r="15" spans="1:10" ht="15.6" x14ac:dyDescent="0.3">
      <c r="A15" s="78" t="s">
        <v>27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11689</v>
      </c>
      <c r="C16" s="3">
        <v>524</v>
      </c>
      <c r="D16" s="2">
        <v>3330</v>
      </c>
      <c r="E16" s="2">
        <v>2166</v>
      </c>
      <c r="F16" s="2">
        <v>297</v>
      </c>
      <c r="G16" s="2">
        <v>1738</v>
      </c>
      <c r="H16" s="2">
        <v>875</v>
      </c>
      <c r="I16" s="32">
        <f>SUM(B16:H16)</f>
        <v>20619</v>
      </c>
      <c r="J16" s="5">
        <v>7038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11">
        <v>0</v>
      </c>
      <c r="C19" s="12">
        <v>0</v>
      </c>
      <c r="D19" s="8">
        <v>0</v>
      </c>
      <c r="E19" s="8">
        <v>0</v>
      </c>
      <c r="F19" s="13">
        <v>0</v>
      </c>
      <c r="G19" s="8">
        <v>0</v>
      </c>
      <c r="H19" s="14">
        <v>0</v>
      </c>
      <c r="I19" s="14">
        <v>0</v>
      </c>
      <c r="J19" s="10">
        <v>0</v>
      </c>
    </row>
    <row r="20" spans="1:10" ht="16.2" thickBot="1" x14ac:dyDescent="0.35">
      <c r="A20" s="36" t="s">
        <v>14</v>
      </c>
      <c r="B20" s="60" t="e">
        <f t="shared" ref="B20:J20" si="5">(B19/B17)</f>
        <v>#DIV/0!</v>
      </c>
      <c r="C20" s="60" t="e">
        <f t="shared" si="5"/>
        <v>#DIV/0!</v>
      </c>
      <c r="D20" s="60" t="e">
        <f t="shared" si="5"/>
        <v>#DIV/0!</v>
      </c>
      <c r="E20" s="60" t="e">
        <f t="shared" si="5"/>
        <v>#DIV/0!</v>
      </c>
      <c r="F20" s="60" t="e">
        <f t="shared" si="5"/>
        <v>#DIV/0!</v>
      </c>
      <c r="G20" s="60" t="e">
        <f t="shared" si="5"/>
        <v>#DIV/0!</v>
      </c>
      <c r="H20" s="60" t="e">
        <f t="shared" si="5"/>
        <v>#DIV/0!</v>
      </c>
      <c r="I20" s="60" t="e">
        <f t="shared" si="5"/>
        <v>#DIV/0!</v>
      </c>
      <c r="J20" s="60" t="e">
        <f t="shared" si="5"/>
        <v>#DIV/0!</v>
      </c>
    </row>
    <row r="21" spans="1:10" ht="15.6" x14ac:dyDescent="0.3">
      <c r="A21" s="30" t="s">
        <v>28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13709.45</v>
      </c>
      <c r="C22" s="3">
        <v>564.29</v>
      </c>
      <c r="D22" s="2">
        <v>2350.2199999999998</v>
      </c>
      <c r="E22" s="2">
        <v>3800.89</v>
      </c>
      <c r="F22" s="2">
        <v>534.36</v>
      </c>
      <c r="G22" s="2">
        <v>3890.27</v>
      </c>
      <c r="H22" s="2">
        <v>1810.49</v>
      </c>
      <c r="I22" s="32">
        <f>SUM(B22:H22)</f>
        <v>26659.970000000005</v>
      </c>
      <c r="J22" s="5">
        <v>7475.95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11">
        <v>0</v>
      </c>
      <c r="C25" s="12">
        <v>0</v>
      </c>
      <c r="D25" s="8">
        <v>0</v>
      </c>
      <c r="E25" s="8">
        <v>0</v>
      </c>
      <c r="F25" s="13">
        <v>0</v>
      </c>
      <c r="G25" s="8">
        <v>0</v>
      </c>
      <c r="H25" s="14">
        <v>0</v>
      </c>
      <c r="I25" s="14">
        <v>0</v>
      </c>
      <c r="J25" s="10">
        <v>0</v>
      </c>
    </row>
    <row r="26" spans="1:10" ht="16.2" thickBot="1" x14ac:dyDescent="0.35">
      <c r="A26" s="36" t="s">
        <v>14</v>
      </c>
      <c r="B26" s="60" t="e">
        <f t="shared" ref="B26:J26" si="7">(B25/B23)</f>
        <v>#DIV/0!</v>
      </c>
      <c r="C26" s="60" t="e">
        <f t="shared" si="7"/>
        <v>#DIV/0!</v>
      </c>
      <c r="D26" s="60" t="e">
        <f t="shared" si="7"/>
        <v>#DIV/0!</v>
      </c>
      <c r="E26" s="60" t="e">
        <f t="shared" si="7"/>
        <v>#DIV/0!</v>
      </c>
      <c r="F26" s="60" t="e">
        <f t="shared" si="7"/>
        <v>#DIV/0!</v>
      </c>
      <c r="G26" s="60" t="e">
        <f t="shared" si="7"/>
        <v>#DIV/0!</v>
      </c>
      <c r="H26" s="60" t="e">
        <f t="shared" si="7"/>
        <v>#DIV/0!</v>
      </c>
      <c r="I26" s="60" t="e">
        <f t="shared" si="7"/>
        <v>#DIV/0!</v>
      </c>
      <c r="J26" s="60" t="e">
        <f t="shared" si="7"/>
        <v>#DIV/0!</v>
      </c>
    </row>
    <row r="27" spans="1:10" ht="15.6" x14ac:dyDescent="0.3">
      <c r="A27" s="30" t="s">
        <v>29</v>
      </c>
      <c r="B27" s="16"/>
      <c r="C27" s="16"/>
      <c r="D27" s="16"/>
      <c r="E27" s="16"/>
      <c r="F27" s="16"/>
      <c r="G27" s="16"/>
      <c r="H27" s="16"/>
      <c r="I27" s="16"/>
      <c r="J27" s="50"/>
    </row>
    <row r="28" spans="1:10" ht="15.6" x14ac:dyDescent="0.3">
      <c r="A28" s="34" t="s">
        <v>10</v>
      </c>
      <c r="B28" s="2">
        <v>3296</v>
      </c>
      <c r="C28" s="3">
        <v>520</v>
      </c>
      <c r="D28" s="2">
        <v>697</v>
      </c>
      <c r="E28" s="2">
        <v>337</v>
      </c>
      <c r="F28" s="2">
        <v>331</v>
      </c>
      <c r="G28" s="2">
        <v>1016</v>
      </c>
      <c r="H28" s="2">
        <v>725</v>
      </c>
      <c r="I28" s="32">
        <f>SUM(B28:H28)</f>
        <v>6922</v>
      </c>
      <c r="J28" s="5">
        <v>2292</v>
      </c>
    </row>
    <row r="29" spans="1:10" ht="15.6" x14ac:dyDescent="0.3">
      <c r="A29" s="33" t="s">
        <v>11</v>
      </c>
      <c r="B29" s="6">
        <v>0</v>
      </c>
      <c r="C29" s="7">
        <v>0</v>
      </c>
      <c r="D29" s="8">
        <v>0</v>
      </c>
      <c r="E29" s="8">
        <v>0</v>
      </c>
      <c r="F29" s="7">
        <v>0</v>
      </c>
      <c r="G29" s="8">
        <v>0</v>
      </c>
      <c r="H29" s="8">
        <v>0</v>
      </c>
      <c r="I29" s="8">
        <v>0</v>
      </c>
      <c r="J29" s="10">
        <v>0</v>
      </c>
    </row>
    <row r="30" spans="1:10" ht="15.6" x14ac:dyDescent="0.3">
      <c r="A30" s="34" t="s">
        <v>12</v>
      </c>
      <c r="B30" s="57">
        <f>(B29/B28)*100</f>
        <v>0</v>
      </c>
      <c r="C30" s="57">
        <f t="shared" ref="C30:J30" si="8">(C29/C28)*100</f>
        <v>0</v>
      </c>
      <c r="D30" s="57">
        <f t="shared" si="8"/>
        <v>0</v>
      </c>
      <c r="E30" s="57">
        <f t="shared" si="8"/>
        <v>0</v>
      </c>
      <c r="F30" s="57">
        <f t="shared" si="8"/>
        <v>0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</row>
    <row r="31" spans="1:10" ht="15.6" x14ac:dyDescent="0.3">
      <c r="A31" s="33" t="s">
        <v>13</v>
      </c>
      <c r="B31" s="11">
        <v>0</v>
      </c>
      <c r="C31" s="12">
        <v>0</v>
      </c>
      <c r="D31" s="8">
        <v>0</v>
      </c>
      <c r="E31" s="8">
        <v>0</v>
      </c>
      <c r="F31" s="13">
        <v>0</v>
      </c>
      <c r="G31" s="8">
        <v>0</v>
      </c>
      <c r="H31" s="14">
        <v>0</v>
      </c>
      <c r="I31" s="14">
        <v>0</v>
      </c>
      <c r="J31" s="10">
        <v>0</v>
      </c>
    </row>
    <row r="32" spans="1:10" ht="16.2" thickBot="1" x14ac:dyDescent="0.35">
      <c r="A32" s="36" t="s">
        <v>14</v>
      </c>
      <c r="B32" s="60" t="e">
        <f t="shared" ref="B32:J32" si="9">(B31/B29)</f>
        <v>#DIV/0!</v>
      </c>
      <c r="C32" s="60" t="e">
        <f t="shared" si="9"/>
        <v>#DIV/0!</v>
      </c>
      <c r="D32" s="60" t="e">
        <f t="shared" si="9"/>
        <v>#DIV/0!</v>
      </c>
      <c r="E32" s="60" t="e">
        <f t="shared" si="9"/>
        <v>#DIV/0!</v>
      </c>
      <c r="F32" s="60" t="e">
        <f t="shared" si="9"/>
        <v>#DIV/0!</v>
      </c>
      <c r="G32" s="60" t="e">
        <f t="shared" si="9"/>
        <v>#DIV/0!</v>
      </c>
      <c r="H32" s="60" t="e">
        <f t="shared" si="9"/>
        <v>#DIV/0!</v>
      </c>
      <c r="I32" s="60" t="e">
        <f t="shared" si="9"/>
        <v>#DIV/0!</v>
      </c>
      <c r="J32" s="60" t="e">
        <f t="shared" si="9"/>
        <v>#DIV/0!</v>
      </c>
    </row>
    <row r="33" spans="1:10" ht="15.6" x14ac:dyDescent="0.3">
      <c r="A33" s="30" t="s">
        <v>30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5.6" x14ac:dyDescent="0.3">
      <c r="A34" s="34" t="s">
        <v>10</v>
      </c>
      <c r="B34" s="2">
        <v>11605</v>
      </c>
      <c r="C34" s="3">
        <v>459</v>
      </c>
      <c r="D34" s="2">
        <v>3693</v>
      </c>
      <c r="E34" s="2">
        <v>2717</v>
      </c>
      <c r="F34" s="2">
        <v>428</v>
      </c>
      <c r="G34" s="2">
        <v>2193</v>
      </c>
      <c r="H34" s="2">
        <v>796</v>
      </c>
      <c r="I34" s="32">
        <f>SUM(B34:H34)</f>
        <v>21891</v>
      </c>
      <c r="J34" s="5">
        <v>6145</v>
      </c>
    </row>
    <row r="35" spans="1:10" ht="15.6" x14ac:dyDescent="0.3">
      <c r="A35" s="33" t="s">
        <v>11</v>
      </c>
      <c r="B35" s="6">
        <v>0</v>
      </c>
      <c r="C35" s="7">
        <v>0</v>
      </c>
      <c r="D35" s="8">
        <v>17</v>
      </c>
      <c r="E35" s="8">
        <v>0</v>
      </c>
      <c r="F35" s="7">
        <v>0</v>
      </c>
      <c r="G35" s="8">
        <v>0</v>
      </c>
      <c r="H35" s="8">
        <v>0</v>
      </c>
      <c r="I35" s="8">
        <v>17</v>
      </c>
      <c r="J35" s="10">
        <v>0</v>
      </c>
    </row>
    <row r="36" spans="1:10" ht="15.6" x14ac:dyDescent="0.3">
      <c r="A36" s="34" t="s">
        <v>12</v>
      </c>
      <c r="B36" s="57">
        <f>(B35/B34)*100</f>
        <v>0</v>
      </c>
      <c r="C36" s="57">
        <f t="shared" ref="C36:J36" si="10">(C35/C34)*100</f>
        <v>0</v>
      </c>
      <c r="D36" s="57">
        <f t="shared" si="10"/>
        <v>0.46033035472515571</v>
      </c>
      <c r="E36" s="57">
        <f t="shared" si="10"/>
        <v>0</v>
      </c>
      <c r="F36" s="57">
        <f t="shared" si="10"/>
        <v>0</v>
      </c>
      <c r="G36" s="57">
        <f t="shared" si="10"/>
        <v>0</v>
      </c>
      <c r="H36" s="57">
        <f t="shared" si="10"/>
        <v>0</v>
      </c>
      <c r="I36" s="57">
        <f t="shared" si="10"/>
        <v>7.7657484811109595E-2</v>
      </c>
      <c r="J36" s="57">
        <f t="shared" si="10"/>
        <v>0</v>
      </c>
    </row>
    <row r="37" spans="1:10" ht="15.6" x14ac:dyDescent="0.3">
      <c r="A37" s="33" t="s">
        <v>13</v>
      </c>
      <c r="B37" s="11">
        <v>0</v>
      </c>
      <c r="C37" s="12">
        <v>0</v>
      </c>
      <c r="D37" s="8">
        <v>93.5</v>
      </c>
      <c r="E37" s="8">
        <v>0</v>
      </c>
      <c r="F37" s="13">
        <v>0</v>
      </c>
      <c r="G37" s="8">
        <v>0</v>
      </c>
      <c r="H37" s="14">
        <v>0</v>
      </c>
      <c r="I37" s="14">
        <v>93.5</v>
      </c>
      <c r="J37" s="10">
        <v>0</v>
      </c>
    </row>
    <row r="38" spans="1:10" ht="16.2" thickBot="1" x14ac:dyDescent="0.35">
      <c r="A38" s="36" t="s">
        <v>14</v>
      </c>
      <c r="B38" s="60" t="e">
        <f t="shared" ref="B38:J38" si="11">(B37/B35)</f>
        <v>#DIV/0!</v>
      </c>
      <c r="C38" s="60" t="e">
        <f t="shared" si="11"/>
        <v>#DIV/0!</v>
      </c>
      <c r="D38" s="60">
        <f t="shared" si="11"/>
        <v>5.5</v>
      </c>
      <c r="E38" s="60" t="e">
        <f t="shared" si="11"/>
        <v>#DIV/0!</v>
      </c>
      <c r="F38" s="60" t="e">
        <f t="shared" si="11"/>
        <v>#DIV/0!</v>
      </c>
      <c r="G38" s="60" t="e">
        <f t="shared" si="11"/>
        <v>#DIV/0!</v>
      </c>
      <c r="H38" s="60" t="e">
        <f t="shared" si="11"/>
        <v>#DIV/0!</v>
      </c>
      <c r="I38" s="60">
        <f t="shared" si="11"/>
        <v>5.5</v>
      </c>
      <c r="J38" s="60" t="e">
        <f t="shared" si="11"/>
        <v>#DIV/0!</v>
      </c>
    </row>
    <row r="39" spans="1:10" ht="15.6" x14ac:dyDescent="0.3">
      <c r="A39" s="30" t="s">
        <v>31</v>
      </c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5.6" x14ac:dyDescent="0.3">
      <c r="A40" s="34" t="s">
        <v>10</v>
      </c>
      <c r="B40" s="2">
        <v>2820</v>
      </c>
      <c r="C40" s="3">
        <v>469</v>
      </c>
      <c r="D40" s="2">
        <v>477</v>
      </c>
      <c r="E40" s="2">
        <v>439</v>
      </c>
      <c r="F40" s="2">
        <v>163</v>
      </c>
      <c r="G40" s="2">
        <v>384</v>
      </c>
      <c r="H40" s="2">
        <v>257</v>
      </c>
      <c r="I40" s="32">
        <f>SUM(B40:H40)</f>
        <v>5009</v>
      </c>
      <c r="J40" s="5">
        <v>1511</v>
      </c>
    </row>
    <row r="41" spans="1:10" ht="15.6" x14ac:dyDescent="0.3">
      <c r="A41" s="33" t="s">
        <v>11</v>
      </c>
      <c r="B41" s="6">
        <v>0</v>
      </c>
      <c r="C41" s="7">
        <v>0</v>
      </c>
      <c r="D41" s="8">
        <v>0</v>
      </c>
      <c r="E41" s="8">
        <v>0</v>
      </c>
      <c r="F41" s="7">
        <v>0</v>
      </c>
      <c r="G41" s="8">
        <v>0</v>
      </c>
      <c r="H41" s="8">
        <v>0</v>
      </c>
      <c r="I41" s="8">
        <v>0</v>
      </c>
      <c r="J41" s="10">
        <v>0</v>
      </c>
    </row>
    <row r="42" spans="1:10" ht="15.6" x14ac:dyDescent="0.3">
      <c r="A42" s="34" t="s">
        <v>12</v>
      </c>
      <c r="B42" s="57">
        <f>(B41/B40)*100</f>
        <v>0</v>
      </c>
      <c r="C42" s="57">
        <f t="shared" ref="C42:J42" si="12">(C41/C40)*100</f>
        <v>0</v>
      </c>
      <c r="D42" s="57">
        <f t="shared" si="12"/>
        <v>0</v>
      </c>
      <c r="E42" s="57">
        <f t="shared" si="12"/>
        <v>0</v>
      </c>
      <c r="F42" s="57">
        <f t="shared" si="12"/>
        <v>0</v>
      </c>
      <c r="G42" s="57">
        <f t="shared" si="12"/>
        <v>0</v>
      </c>
      <c r="H42" s="57">
        <f t="shared" si="12"/>
        <v>0</v>
      </c>
      <c r="I42" s="57">
        <f t="shared" si="12"/>
        <v>0</v>
      </c>
      <c r="J42" s="57">
        <f t="shared" si="12"/>
        <v>0</v>
      </c>
    </row>
    <row r="43" spans="1:10" ht="15.6" x14ac:dyDescent="0.3">
      <c r="A43" s="33" t="s">
        <v>13</v>
      </c>
      <c r="B43" s="11">
        <v>0</v>
      </c>
      <c r="C43" s="12">
        <v>0</v>
      </c>
      <c r="D43" s="8">
        <v>0</v>
      </c>
      <c r="E43" s="8">
        <v>0</v>
      </c>
      <c r="F43" s="13">
        <v>0</v>
      </c>
      <c r="G43" s="8">
        <v>0</v>
      </c>
      <c r="H43" s="14">
        <v>0</v>
      </c>
      <c r="I43" s="14">
        <v>0</v>
      </c>
      <c r="J43" s="10">
        <v>0</v>
      </c>
    </row>
    <row r="44" spans="1:10" ht="16.2" thickBot="1" x14ac:dyDescent="0.35">
      <c r="A44" s="36" t="s">
        <v>14</v>
      </c>
      <c r="B44" s="60" t="e">
        <f t="shared" ref="B44:J44" si="13">(B43/B41)</f>
        <v>#DIV/0!</v>
      </c>
      <c r="C44" s="60" t="e">
        <f t="shared" si="13"/>
        <v>#DIV/0!</v>
      </c>
      <c r="D44" s="60" t="e">
        <f t="shared" si="13"/>
        <v>#DIV/0!</v>
      </c>
      <c r="E44" s="60" t="e">
        <f t="shared" si="13"/>
        <v>#DIV/0!</v>
      </c>
      <c r="F44" s="60" t="e">
        <f t="shared" si="13"/>
        <v>#DIV/0!</v>
      </c>
      <c r="G44" s="60" t="e">
        <f t="shared" si="13"/>
        <v>#DIV/0!</v>
      </c>
      <c r="H44" s="60" t="e">
        <f t="shared" si="13"/>
        <v>#DIV/0!</v>
      </c>
      <c r="I44" s="60" t="e">
        <f t="shared" si="13"/>
        <v>#DIV/0!</v>
      </c>
      <c r="J44" s="60" t="e">
        <f t="shared" si="13"/>
        <v>#DIV/0!</v>
      </c>
    </row>
    <row r="46" spans="1:10" ht="16.2" thickBot="1" x14ac:dyDescent="0.35">
      <c r="A46" s="110" t="s">
        <v>81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16.2" thickBot="1" x14ac:dyDescent="0.35">
      <c r="A47" s="111" t="s">
        <v>82</v>
      </c>
      <c r="B47" s="112"/>
      <c r="C47" s="112"/>
      <c r="D47" s="112"/>
      <c r="E47" s="112"/>
      <c r="F47" s="112"/>
      <c r="G47" s="112"/>
      <c r="H47" s="112"/>
      <c r="I47" s="112"/>
      <c r="J47" s="113"/>
    </row>
    <row r="48" spans="1:10" ht="28.8" thickTop="1" thickBot="1" x14ac:dyDescent="0.35">
      <c r="A48" s="23" t="s">
        <v>94</v>
      </c>
      <c r="B48" s="38" t="s">
        <v>0</v>
      </c>
      <c r="C48" s="38" t="s">
        <v>1</v>
      </c>
      <c r="D48" s="38" t="s">
        <v>2</v>
      </c>
      <c r="E48" s="38" t="s">
        <v>3</v>
      </c>
      <c r="F48" s="38" t="s">
        <v>4</v>
      </c>
      <c r="G48" s="38" t="s">
        <v>5</v>
      </c>
      <c r="H48" s="38" t="s">
        <v>6</v>
      </c>
      <c r="I48" s="39" t="s">
        <v>7</v>
      </c>
      <c r="J48" s="40" t="s">
        <v>8</v>
      </c>
    </row>
    <row r="49" spans="1:10" ht="15.6" thickTop="1" thickBot="1" x14ac:dyDescent="0.35">
      <c r="A49" s="41" t="s">
        <v>10</v>
      </c>
      <c r="B49" s="24">
        <v>69701.45</v>
      </c>
      <c r="C49" s="25">
        <v>3875.29</v>
      </c>
      <c r="D49" s="25">
        <v>15244.22</v>
      </c>
      <c r="E49" s="25">
        <v>16243.89</v>
      </c>
      <c r="F49" s="25">
        <v>3621.36</v>
      </c>
      <c r="G49" s="25">
        <v>13459.27</v>
      </c>
      <c r="H49" s="25">
        <v>8200.49</v>
      </c>
      <c r="I49" s="25">
        <f>SUM(B49:H49)</f>
        <v>130345.97</v>
      </c>
      <c r="J49" s="25">
        <v>36628.949999999997</v>
      </c>
    </row>
    <row r="50" spans="1:10" ht="15" thickBot="1" x14ac:dyDescent="0.35">
      <c r="A50" s="42" t="s">
        <v>11</v>
      </c>
      <c r="B50" s="67">
        <f>B5+B11+B17+B23+B29+B35+B41</f>
        <v>0</v>
      </c>
      <c r="C50" s="67">
        <f t="shared" ref="C50:J50" si="14">C5+C11+C17+C23+C29+C35+C41</f>
        <v>0</v>
      </c>
      <c r="D50" s="67">
        <f t="shared" si="14"/>
        <v>17</v>
      </c>
      <c r="E50" s="67">
        <f t="shared" si="14"/>
        <v>0</v>
      </c>
      <c r="F50" s="67">
        <f t="shared" si="14"/>
        <v>0</v>
      </c>
      <c r="G50" s="67">
        <f t="shared" si="14"/>
        <v>0</v>
      </c>
      <c r="H50" s="67">
        <f t="shared" si="14"/>
        <v>0</v>
      </c>
      <c r="I50" s="67">
        <f t="shared" si="14"/>
        <v>17</v>
      </c>
      <c r="J50" s="67">
        <f t="shared" si="14"/>
        <v>0</v>
      </c>
    </row>
    <row r="51" spans="1:10" ht="15" thickBot="1" x14ac:dyDescent="0.35">
      <c r="A51" s="43" t="s">
        <v>12</v>
      </c>
      <c r="B51" s="69">
        <f>(B50/B49)*100</f>
        <v>0</v>
      </c>
      <c r="C51" s="69">
        <f t="shared" ref="C51:J51" si="15">(C50/C49)*100</f>
        <v>0</v>
      </c>
      <c r="D51" s="69">
        <f t="shared" si="15"/>
        <v>0.11151767686375558</v>
      </c>
      <c r="E51" s="69">
        <f t="shared" si="15"/>
        <v>0</v>
      </c>
      <c r="F51" s="69">
        <f t="shared" si="15"/>
        <v>0</v>
      </c>
      <c r="G51" s="69">
        <f t="shared" si="15"/>
        <v>0</v>
      </c>
      <c r="H51" s="69">
        <f t="shared" si="15"/>
        <v>0</v>
      </c>
      <c r="I51" s="69">
        <f t="shared" si="15"/>
        <v>1.3042213733190216E-2</v>
      </c>
      <c r="J51" s="69">
        <f t="shared" si="15"/>
        <v>0</v>
      </c>
    </row>
    <row r="52" spans="1:10" ht="15" thickBot="1" x14ac:dyDescent="0.35">
      <c r="A52" s="44" t="s">
        <v>13</v>
      </c>
      <c r="B52" s="71">
        <f>B7+B13+B19+B25+B31+B37+B43</f>
        <v>0</v>
      </c>
      <c r="C52" s="71">
        <f t="shared" ref="C52:J52" si="16">C7+C13+C19+C25+C31+C37+C43</f>
        <v>0</v>
      </c>
      <c r="D52" s="71">
        <f t="shared" si="16"/>
        <v>93.5</v>
      </c>
      <c r="E52" s="71">
        <f t="shared" si="16"/>
        <v>0</v>
      </c>
      <c r="F52" s="71">
        <f t="shared" si="16"/>
        <v>0</v>
      </c>
      <c r="G52" s="71">
        <f t="shared" si="16"/>
        <v>0</v>
      </c>
      <c r="H52" s="71">
        <f t="shared" si="16"/>
        <v>0</v>
      </c>
      <c r="I52" s="71">
        <f t="shared" si="16"/>
        <v>93.5</v>
      </c>
      <c r="J52" s="71">
        <f t="shared" si="16"/>
        <v>0</v>
      </c>
    </row>
    <row r="53" spans="1:10" ht="15" thickBot="1" x14ac:dyDescent="0.35">
      <c r="A53" s="45" t="s">
        <v>14</v>
      </c>
      <c r="B53" s="73" t="e">
        <f>B52/B50</f>
        <v>#DIV/0!</v>
      </c>
      <c r="C53" s="73" t="e">
        <f t="shared" ref="C53:J53" si="17">C52/C50</f>
        <v>#DIV/0!</v>
      </c>
      <c r="D53" s="73">
        <f t="shared" si="17"/>
        <v>5.5</v>
      </c>
      <c r="E53" s="73" t="e">
        <f t="shared" si="17"/>
        <v>#DIV/0!</v>
      </c>
      <c r="F53" s="73" t="e">
        <f t="shared" si="17"/>
        <v>#DIV/0!</v>
      </c>
      <c r="G53" s="73" t="e">
        <f t="shared" si="17"/>
        <v>#DIV/0!</v>
      </c>
      <c r="H53" s="73" t="e">
        <f t="shared" si="17"/>
        <v>#DIV/0!</v>
      </c>
      <c r="I53" s="73">
        <f t="shared" si="17"/>
        <v>5.5</v>
      </c>
      <c r="J53" s="73" t="e">
        <f t="shared" si="17"/>
        <v>#DIV/0!</v>
      </c>
    </row>
  </sheetData>
  <mergeCells count="3">
    <mergeCell ref="A1:J1"/>
    <mergeCell ref="A46:J46"/>
    <mergeCell ref="A47:J4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31" sqref="B31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32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13836.71</v>
      </c>
      <c r="C4" s="3">
        <v>2122.1999999999998</v>
      </c>
      <c r="D4" s="2">
        <v>1224.06</v>
      </c>
      <c r="E4" s="2">
        <v>2354.7399999999998</v>
      </c>
      <c r="F4" s="2">
        <v>362.51</v>
      </c>
      <c r="G4" s="2">
        <v>597.46</v>
      </c>
      <c r="H4" s="2">
        <v>735.46</v>
      </c>
      <c r="I4" s="32">
        <v>21233.14</v>
      </c>
      <c r="J4" s="5">
        <v>5894.62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11">
        <v>0</v>
      </c>
      <c r="C7" s="12"/>
      <c r="D7" s="8">
        <v>0</v>
      </c>
      <c r="E7" s="8">
        <v>0</v>
      </c>
      <c r="F7" s="13">
        <v>0</v>
      </c>
      <c r="G7" s="8">
        <v>0</v>
      </c>
      <c r="H7" s="14">
        <v>0</v>
      </c>
      <c r="I7" s="14">
        <v>0</v>
      </c>
      <c r="J7" s="10">
        <v>0</v>
      </c>
    </row>
    <row r="8" spans="1:10" ht="16.2" thickBot="1" x14ac:dyDescent="0.35">
      <c r="A8" s="36" t="s">
        <v>14</v>
      </c>
      <c r="B8" s="60" t="e">
        <f t="shared" ref="B8:J8" si="1">(B7/B5)</f>
        <v>#DIV/0!</v>
      </c>
      <c r="C8" s="60" t="e">
        <f t="shared" si="1"/>
        <v>#DIV/0!</v>
      </c>
      <c r="D8" s="60" t="e">
        <f t="shared" si="1"/>
        <v>#DIV/0!</v>
      </c>
      <c r="E8" s="60" t="e">
        <f t="shared" si="1"/>
        <v>#DIV/0!</v>
      </c>
      <c r="F8" s="60" t="e">
        <f t="shared" si="1"/>
        <v>#DIV/0!</v>
      </c>
      <c r="G8" s="60" t="e">
        <f t="shared" si="1"/>
        <v>#DIV/0!</v>
      </c>
      <c r="H8" s="60" t="e">
        <f t="shared" si="1"/>
        <v>#DIV/0!</v>
      </c>
      <c r="I8" s="60" t="e">
        <f t="shared" si="1"/>
        <v>#DIV/0!</v>
      </c>
      <c r="J8" s="60" t="e">
        <f t="shared" si="1"/>
        <v>#DIV/0!</v>
      </c>
    </row>
    <row r="9" spans="1:10" ht="15.6" x14ac:dyDescent="0.3">
      <c r="A9" s="30" t="s">
        <v>33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12962</v>
      </c>
      <c r="C10" s="3">
        <v>2052</v>
      </c>
      <c r="D10" s="2">
        <v>2234</v>
      </c>
      <c r="E10" s="2">
        <v>2195</v>
      </c>
      <c r="F10" s="2">
        <v>336</v>
      </c>
      <c r="G10" s="2">
        <v>572</v>
      </c>
      <c r="H10" s="2">
        <v>842</v>
      </c>
      <c r="I10" s="32">
        <v>21193</v>
      </c>
      <c r="J10" s="5">
        <v>5426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33" t="s">
        <v>13</v>
      </c>
      <c r="B13" s="11">
        <v>0</v>
      </c>
      <c r="C13" s="12">
        <v>0</v>
      </c>
      <c r="D13" s="8">
        <v>0</v>
      </c>
      <c r="E13" s="8">
        <v>0</v>
      </c>
      <c r="F13" s="13">
        <v>0</v>
      </c>
      <c r="G13" s="8">
        <v>0</v>
      </c>
      <c r="H13" s="14">
        <v>0</v>
      </c>
      <c r="I13" s="14">
        <v>0</v>
      </c>
      <c r="J13" s="10">
        <v>0</v>
      </c>
    </row>
    <row r="14" spans="1:10" ht="16.2" thickBot="1" x14ac:dyDescent="0.35">
      <c r="A14" s="36" t="s">
        <v>14</v>
      </c>
      <c r="B14" s="60" t="e">
        <f t="shared" ref="B14:J14" si="3">(B13/B11)</f>
        <v>#DIV/0!</v>
      </c>
      <c r="C14" s="60" t="e">
        <f t="shared" si="3"/>
        <v>#DIV/0!</v>
      </c>
      <c r="D14" s="60" t="e">
        <f t="shared" si="3"/>
        <v>#DIV/0!</v>
      </c>
      <c r="E14" s="60" t="e">
        <f t="shared" si="3"/>
        <v>#DIV/0!</v>
      </c>
      <c r="F14" s="60" t="e">
        <f t="shared" si="3"/>
        <v>#DIV/0!</v>
      </c>
      <c r="G14" s="60" t="e">
        <f t="shared" si="3"/>
        <v>#DIV/0!</v>
      </c>
      <c r="H14" s="60" t="e">
        <f t="shared" si="3"/>
        <v>#DIV/0!</v>
      </c>
      <c r="I14" s="60" t="e">
        <f t="shared" si="3"/>
        <v>#DIV/0!</v>
      </c>
      <c r="J14" s="60" t="e">
        <f t="shared" si="3"/>
        <v>#DIV/0!</v>
      </c>
    </row>
    <row r="15" spans="1:10" ht="15.6" x14ac:dyDescent="0.3">
      <c r="A15" s="30" t="s">
        <v>34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6998</v>
      </c>
      <c r="C16" s="3">
        <v>1369</v>
      </c>
      <c r="D16" s="2">
        <v>831</v>
      </c>
      <c r="E16" s="2">
        <v>1295</v>
      </c>
      <c r="F16" s="2">
        <v>250</v>
      </c>
      <c r="G16" s="2">
        <v>491</v>
      </c>
      <c r="H16" s="2">
        <v>694</v>
      </c>
      <c r="I16" s="32">
        <v>11928</v>
      </c>
      <c r="J16" s="5">
        <v>4151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11">
        <v>0</v>
      </c>
      <c r="C19" s="12">
        <v>0</v>
      </c>
      <c r="D19" s="8">
        <v>0</v>
      </c>
      <c r="E19" s="8">
        <v>0</v>
      </c>
      <c r="F19" s="13">
        <v>0</v>
      </c>
      <c r="G19" s="8">
        <v>0</v>
      </c>
      <c r="H19" s="14">
        <v>0</v>
      </c>
      <c r="I19" s="14">
        <v>0</v>
      </c>
      <c r="J19" s="10">
        <v>0</v>
      </c>
    </row>
    <row r="20" spans="1:10" ht="16.2" thickBot="1" x14ac:dyDescent="0.35">
      <c r="A20" s="36" t="s">
        <v>14</v>
      </c>
      <c r="B20" s="60" t="e">
        <f t="shared" ref="B20:J20" si="5">(B19/B17)</f>
        <v>#DIV/0!</v>
      </c>
      <c r="C20" s="60" t="e">
        <f t="shared" si="5"/>
        <v>#DIV/0!</v>
      </c>
      <c r="D20" s="60" t="e">
        <f t="shared" si="5"/>
        <v>#DIV/0!</v>
      </c>
      <c r="E20" s="60" t="e">
        <f t="shared" si="5"/>
        <v>#DIV/0!</v>
      </c>
      <c r="F20" s="60" t="e">
        <f t="shared" si="5"/>
        <v>#DIV/0!</v>
      </c>
      <c r="G20" s="60" t="e">
        <f t="shared" si="5"/>
        <v>#DIV/0!</v>
      </c>
      <c r="H20" s="60" t="e">
        <f t="shared" si="5"/>
        <v>#DIV/0!</v>
      </c>
      <c r="I20" s="60" t="e">
        <f t="shared" si="5"/>
        <v>#DIV/0!</v>
      </c>
      <c r="J20" s="60" t="e">
        <f t="shared" si="5"/>
        <v>#DIV/0!</v>
      </c>
    </row>
    <row r="21" spans="1:10" ht="15.6" x14ac:dyDescent="0.3">
      <c r="A21" s="30" t="s">
        <v>35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8237</v>
      </c>
      <c r="C22" s="3">
        <v>1763</v>
      </c>
      <c r="D22" s="2">
        <v>952</v>
      </c>
      <c r="E22" s="2">
        <v>1482</v>
      </c>
      <c r="F22" s="2">
        <v>363</v>
      </c>
      <c r="G22" s="2">
        <v>506</v>
      </c>
      <c r="H22" s="2">
        <v>715</v>
      </c>
      <c r="I22" s="32">
        <v>14018</v>
      </c>
      <c r="J22" s="5">
        <v>4317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11">
        <v>0</v>
      </c>
      <c r="C25" s="12">
        <v>0</v>
      </c>
      <c r="D25" s="8">
        <v>0</v>
      </c>
      <c r="E25" s="8">
        <v>0</v>
      </c>
      <c r="F25" s="13">
        <v>0</v>
      </c>
      <c r="G25" s="8">
        <v>0</v>
      </c>
      <c r="H25" s="14">
        <v>0</v>
      </c>
      <c r="I25" s="14">
        <v>0</v>
      </c>
      <c r="J25" s="10">
        <v>0</v>
      </c>
    </row>
    <row r="26" spans="1:10" ht="16.2" thickBot="1" x14ac:dyDescent="0.35">
      <c r="A26" s="36" t="s">
        <v>14</v>
      </c>
      <c r="B26" s="60" t="e">
        <f t="shared" ref="B26:J26" si="7">(B25/B23)</f>
        <v>#DIV/0!</v>
      </c>
      <c r="C26" s="60" t="e">
        <f t="shared" si="7"/>
        <v>#DIV/0!</v>
      </c>
      <c r="D26" s="60" t="e">
        <f t="shared" si="7"/>
        <v>#DIV/0!</v>
      </c>
      <c r="E26" s="60" t="e">
        <f t="shared" si="7"/>
        <v>#DIV/0!</v>
      </c>
      <c r="F26" s="60" t="e">
        <f t="shared" si="7"/>
        <v>#DIV/0!</v>
      </c>
      <c r="G26" s="60" t="e">
        <f t="shared" si="7"/>
        <v>#DIV/0!</v>
      </c>
      <c r="H26" s="60" t="e">
        <f t="shared" si="7"/>
        <v>#DIV/0!</v>
      </c>
      <c r="I26" s="60" t="e">
        <f t="shared" si="7"/>
        <v>#DIV/0!</v>
      </c>
      <c r="J26" s="60" t="e">
        <f t="shared" si="7"/>
        <v>#DIV/0!</v>
      </c>
    </row>
    <row r="27" spans="1:10" ht="15.6" x14ac:dyDescent="0.3">
      <c r="A27" s="30" t="s">
        <v>36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5.6" x14ac:dyDescent="0.3">
      <c r="A28" s="34" t="s">
        <v>10</v>
      </c>
      <c r="B28" s="2">
        <v>4965</v>
      </c>
      <c r="C28" s="3">
        <v>876</v>
      </c>
      <c r="D28" s="2">
        <v>842</v>
      </c>
      <c r="E28" s="2">
        <v>1182</v>
      </c>
      <c r="F28" s="2">
        <v>234</v>
      </c>
      <c r="G28" s="2">
        <v>472</v>
      </c>
      <c r="H28" s="2">
        <v>680</v>
      </c>
      <c r="I28" s="32">
        <v>9251</v>
      </c>
      <c r="J28" s="5">
        <v>2584</v>
      </c>
    </row>
    <row r="29" spans="1:10" ht="15.6" x14ac:dyDescent="0.3">
      <c r="A29" s="33" t="s">
        <v>11</v>
      </c>
      <c r="B29" s="6">
        <v>0</v>
      </c>
      <c r="C29" s="7">
        <v>0</v>
      </c>
      <c r="D29" s="8">
        <v>0</v>
      </c>
      <c r="E29" s="8">
        <v>0</v>
      </c>
      <c r="F29" s="7">
        <v>0</v>
      </c>
      <c r="G29" s="8">
        <v>0</v>
      </c>
      <c r="H29" s="8">
        <v>0</v>
      </c>
      <c r="I29" s="8">
        <v>0</v>
      </c>
      <c r="J29" s="10">
        <v>0</v>
      </c>
    </row>
    <row r="30" spans="1:10" ht="15.6" x14ac:dyDescent="0.3">
      <c r="A30" s="34" t="s">
        <v>12</v>
      </c>
      <c r="B30" s="57">
        <f>(B29/B28)*100</f>
        <v>0</v>
      </c>
      <c r="C30" s="57">
        <f t="shared" ref="C30:J30" si="8">(C29/C28)*100</f>
        <v>0</v>
      </c>
      <c r="D30" s="57">
        <f t="shared" si="8"/>
        <v>0</v>
      </c>
      <c r="E30" s="57">
        <f t="shared" si="8"/>
        <v>0</v>
      </c>
      <c r="F30" s="57">
        <f t="shared" si="8"/>
        <v>0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</row>
    <row r="31" spans="1:10" ht="15.6" x14ac:dyDescent="0.3">
      <c r="A31" s="33" t="s">
        <v>13</v>
      </c>
      <c r="B31" s="11">
        <v>0</v>
      </c>
      <c r="C31" s="12">
        <v>0</v>
      </c>
      <c r="D31" s="8">
        <v>0</v>
      </c>
      <c r="E31" s="8">
        <v>0</v>
      </c>
      <c r="F31" s="13">
        <v>0</v>
      </c>
      <c r="G31" s="8">
        <v>0</v>
      </c>
      <c r="H31" s="14">
        <v>0</v>
      </c>
      <c r="I31" s="14">
        <v>0</v>
      </c>
      <c r="J31" s="10">
        <v>0</v>
      </c>
    </row>
    <row r="32" spans="1:10" ht="16.2" thickBot="1" x14ac:dyDescent="0.35">
      <c r="A32" s="36" t="s">
        <v>14</v>
      </c>
      <c r="B32" s="60" t="e">
        <f t="shared" ref="B32:J32" si="9">(B31/B29)</f>
        <v>#DIV/0!</v>
      </c>
      <c r="C32" s="60" t="e">
        <f t="shared" si="9"/>
        <v>#DIV/0!</v>
      </c>
      <c r="D32" s="60" t="e">
        <f t="shared" si="9"/>
        <v>#DIV/0!</v>
      </c>
      <c r="E32" s="60" t="e">
        <f t="shared" si="9"/>
        <v>#DIV/0!</v>
      </c>
      <c r="F32" s="60" t="e">
        <f t="shared" si="9"/>
        <v>#DIV/0!</v>
      </c>
      <c r="G32" s="60" t="e">
        <f t="shared" si="9"/>
        <v>#DIV/0!</v>
      </c>
      <c r="H32" s="60" t="e">
        <f t="shared" si="9"/>
        <v>#DIV/0!</v>
      </c>
      <c r="I32" s="60" t="e">
        <f t="shared" si="9"/>
        <v>#DIV/0!</v>
      </c>
      <c r="J32" s="60" t="e">
        <f t="shared" si="9"/>
        <v>#DIV/0!</v>
      </c>
    </row>
    <row r="34" spans="1:10" ht="16.2" thickBot="1" x14ac:dyDescent="0.35">
      <c r="A34" s="110" t="s">
        <v>81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6.2" thickBot="1" x14ac:dyDescent="0.35">
      <c r="A35" s="111" t="s">
        <v>83</v>
      </c>
      <c r="B35" s="112"/>
      <c r="C35" s="112"/>
      <c r="D35" s="112"/>
      <c r="E35" s="112"/>
      <c r="F35" s="112"/>
      <c r="G35" s="112"/>
      <c r="H35" s="112"/>
      <c r="I35" s="112"/>
      <c r="J35" s="113"/>
    </row>
    <row r="36" spans="1:10" ht="28.8" thickTop="1" thickBot="1" x14ac:dyDescent="0.35">
      <c r="A36" s="23" t="s">
        <v>94</v>
      </c>
      <c r="B36" s="38" t="s">
        <v>0</v>
      </c>
      <c r="C36" s="38" t="s">
        <v>1</v>
      </c>
      <c r="D36" s="38" t="s">
        <v>2</v>
      </c>
      <c r="E36" s="38" t="s">
        <v>3</v>
      </c>
      <c r="F36" s="38" t="s">
        <v>4</v>
      </c>
      <c r="G36" s="38" t="s">
        <v>5</v>
      </c>
      <c r="H36" s="38" t="s">
        <v>6</v>
      </c>
      <c r="I36" s="39" t="s">
        <v>7</v>
      </c>
      <c r="J36" s="40" t="s">
        <v>8</v>
      </c>
    </row>
    <row r="37" spans="1:10" ht="15.6" thickTop="1" thickBot="1" x14ac:dyDescent="0.35">
      <c r="A37" s="41" t="s">
        <v>10</v>
      </c>
      <c r="B37" s="24">
        <v>46998.71</v>
      </c>
      <c r="C37" s="25">
        <v>8182.2</v>
      </c>
      <c r="D37" s="25">
        <v>6083.06</v>
      </c>
      <c r="E37" s="25">
        <v>8508.74</v>
      </c>
      <c r="F37" s="25">
        <v>1545.51</v>
      </c>
      <c r="G37" s="25">
        <v>2638.46</v>
      </c>
      <c r="H37" s="25">
        <v>3666.46</v>
      </c>
      <c r="I37" s="25">
        <f>SUM(B37:H37)</f>
        <v>77623.14</v>
      </c>
      <c r="J37" s="25">
        <v>22372.62</v>
      </c>
    </row>
    <row r="38" spans="1:10" ht="15" thickBot="1" x14ac:dyDescent="0.35">
      <c r="A38" s="42" t="s">
        <v>11</v>
      </c>
      <c r="B38" s="67">
        <f>B5+B11+B17+B23+B29</f>
        <v>0</v>
      </c>
      <c r="C38" s="67">
        <f t="shared" ref="C38:J38" si="10">C5+C11+C17+C23+C29</f>
        <v>0</v>
      </c>
      <c r="D38" s="67">
        <f t="shared" si="10"/>
        <v>0</v>
      </c>
      <c r="E38" s="67">
        <f t="shared" si="10"/>
        <v>0</v>
      </c>
      <c r="F38" s="67">
        <f t="shared" si="10"/>
        <v>0</v>
      </c>
      <c r="G38" s="67">
        <f t="shared" si="10"/>
        <v>0</v>
      </c>
      <c r="H38" s="67">
        <f t="shared" si="10"/>
        <v>0</v>
      </c>
      <c r="I38" s="67">
        <f t="shared" si="10"/>
        <v>0</v>
      </c>
      <c r="J38" s="67">
        <f t="shared" si="10"/>
        <v>0</v>
      </c>
    </row>
    <row r="39" spans="1:10" ht="15" thickBot="1" x14ac:dyDescent="0.35">
      <c r="A39" s="43" t="s">
        <v>12</v>
      </c>
      <c r="B39" s="69">
        <f>(B38/B37)*100</f>
        <v>0</v>
      </c>
      <c r="C39" s="69">
        <f t="shared" ref="C39:J39" si="11">(C38/C37)*100</f>
        <v>0</v>
      </c>
      <c r="D39" s="69">
        <f t="shared" si="11"/>
        <v>0</v>
      </c>
      <c r="E39" s="69">
        <f t="shared" si="11"/>
        <v>0</v>
      </c>
      <c r="F39" s="69">
        <f t="shared" si="11"/>
        <v>0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69">
        <f t="shared" si="11"/>
        <v>0</v>
      </c>
    </row>
    <row r="40" spans="1:10" ht="15" thickBot="1" x14ac:dyDescent="0.35">
      <c r="A40" s="44" t="s">
        <v>13</v>
      </c>
      <c r="B40" s="71">
        <f>B7+B13+B19+B25+B31</f>
        <v>0</v>
      </c>
      <c r="C40" s="71">
        <f t="shared" ref="C40:J40" si="12">C7+C13+C19+C25+C31</f>
        <v>0</v>
      </c>
      <c r="D40" s="71">
        <f t="shared" si="12"/>
        <v>0</v>
      </c>
      <c r="E40" s="71">
        <f t="shared" si="12"/>
        <v>0</v>
      </c>
      <c r="F40" s="71">
        <f t="shared" si="12"/>
        <v>0</v>
      </c>
      <c r="G40" s="71">
        <f t="shared" si="12"/>
        <v>0</v>
      </c>
      <c r="H40" s="71">
        <f t="shared" si="12"/>
        <v>0</v>
      </c>
      <c r="I40" s="71">
        <f t="shared" si="12"/>
        <v>0</v>
      </c>
      <c r="J40" s="71">
        <f t="shared" si="12"/>
        <v>0</v>
      </c>
    </row>
    <row r="41" spans="1:10" ht="15" thickBot="1" x14ac:dyDescent="0.35">
      <c r="A41" s="45" t="s">
        <v>14</v>
      </c>
      <c r="B41" s="73" t="e">
        <f>B40/B38</f>
        <v>#DIV/0!</v>
      </c>
      <c r="C41" s="73" t="e">
        <f t="shared" ref="C41:J41" si="13">C40/C38</f>
        <v>#DIV/0!</v>
      </c>
      <c r="D41" s="73" t="e">
        <f t="shared" si="13"/>
        <v>#DIV/0!</v>
      </c>
      <c r="E41" s="73" t="e">
        <f t="shared" si="13"/>
        <v>#DIV/0!</v>
      </c>
      <c r="F41" s="73" t="e">
        <f t="shared" si="13"/>
        <v>#DIV/0!</v>
      </c>
      <c r="G41" s="73" t="e">
        <f t="shared" si="13"/>
        <v>#DIV/0!</v>
      </c>
      <c r="H41" s="73" t="e">
        <f t="shared" si="13"/>
        <v>#DIV/0!</v>
      </c>
      <c r="I41" s="73" t="e">
        <f t="shared" si="13"/>
        <v>#DIV/0!</v>
      </c>
      <c r="J41" s="73" t="e">
        <f t="shared" si="13"/>
        <v>#DIV/0!</v>
      </c>
    </row>
    <row r="49" spans="9:9" x14ac:dyDescent="0.3">
      <c r="I49" s="26">
        <f>SUM(B49:H49)</f>
        <v>0</v>
      </c>
    </row>
  </sheetData>
  <mergeCells count="3">
    <mergeCell ref="A1:J1"/>
    <mergeCell ref="A34:J34"/>
    <mergeCell ref="A35:J3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K12" sqref="K12"/>
    </sheetView>
  </sheetViews>
  <sheetFormatPr defaultColWidth="8.88671875" defaultRowHeight="14.4" x14ac:dyDescent="0.3"/>
  <cols>
    <col min="1" max="1" width="34.44140625" style="46" customWidth="1"/>
    <col min="2" max="10" width="12.6640625" style="46" customWidth="1"/>
    <col min="11" max="16384" width="8.88671875" style="46"/>
  </cols>
  <sheetData>
    <row r="1" spans="1:10" ht="15.6" x14ac:dyDescent="0.3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9.4" thickBot="1" x14ac:dyDescent="0.35">
      <c r="A2" s="47">
        <v>44424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48" t="s">
        <v>6</v>
      </c>
      <c r="I2" s="93" t="s">
        <v>7</v>
      </c>
      <c r="J2" s="49" t="s">
        <v>8</v>
      </c>
    </row>
    <row r="3" spans="1:10" ht="15.6" x14ac:dyDescent="0.3">
      <c r="A3" s="97" t="s">
        <v>37</v>
      </c>
      <c r="B3" s="16"/>
      <c r="C3" s="16"/>
      <c r="D3" s="16"/>
      <c r="E3" s="16"/>
      <c r="F3" s="16"/>
      <c r="G3" s="16"/>
      <c r="H3" s="16"/>
      <c r="I3" s="16"/>
      <c r="J3" s="50"/>
    </row>
    <row r="4" spans="1:10" ht="15.6" x14ac:dyDescent="0.3">
      <c r="A4" s="98" t="s">
        <v>10</v>
      </c>
      <c r="B4" s="22">
        <v>7430.08</v>
      </c>
      <c r="C4" s="52">
        <v>137.91999999999999</v>
      </c>
      <c r="D4" s="22">
        <v>784.46</v>
      </c>
      <c r="E4" s="22">
        <v>1126.53</v>
      </c>
      <c r="F4" s="22">
        <v>414.37</v>
      </c>
      <c r="G4" s="22">
        <v>855.36</v>
      </c>
      <c r="H4" s="22">
        <v>803.13</v>
      </c>
      <c r="I4" s="4">
        <f>SUM(B4:H4)</f>
        <v>11551.85</v>
      </c>
      <c r="J4" s="53">
        <v>3202.68</v>
      </c>
    </row>
    <row r="5" spans="1:10" ht="15.6" x14ac:dyDescent="0.3">
      <c r="A5" s="99" t="s">
        <v>11</v>
      </c>
      <c r="B5" s="54">
        <v>1564</v>
      </c>
      <c r="C5" s="55">
        <v>0</v>
      </c>
      <c r="D5" s="9">
        <v>723</v>
      </c>
      <c r="E5" s="9">
        <v>19.8</v>
      </c>
      <c r="F5" s="55">
        <v>0</v>
      </c>
      <c r="G5" s="9">
        <v>0</v>
      </c>
      <c r="H5" s="9">
        <v>26.3</v>
      </c>
      <c r="I5" s="9">
        <f>B5+C5+D5+E5+F5+G5+H5</f>
        <v>2333.1000000000004</v>
      </c>
      <c r="J5" s="56">
        <v>1825.1</v>
      </c>
    </row>
    <row r="6" spans="1:10" ht="15.6" x14ac:dyDescent="0.3">
      <c r="A6" s="98" t="s">
        <v>12</v>
      </c>
      <c r="B6" s="107">
        <f>(B5/B4)*100</f>
        <v>21.049571471639606</v>
      </c>
      <c r="C6" s="107">
        <f t="shared" ref="C6:J6" si="0">(C5/C4)*100</f>
        <v>0</v>
      </c>
      <c r="D6" s="107">
        <f t="shared" si="0"/>
        <v>92.165311169466889</v>
      </c>
      <c r="E6" s="107">
        <f t="shared" si="0"/>
        <v>1.7576096508748102</v>
      </c>
      <c r="F6" s="107">
        <f t="shared" si="0"/>
        <v>0</v>
      </c>
      <c r="G6" s="107">
        <f t="shared" si="0"/>
        <v>0</v>
      </c>
      <c r="H6" s="107">
        <f t="shared" si="0"/>
        <v>3.2746877840449247</v>
      </c>
      <c r="I6" s="107">
        <f t="shared" si="0"/>
        <v>20.196765020321422</v>
      </c>
      <c r="J6" s="107">
        <f t="shared" si="0"/>
        <v>56.986648681729058</v>
      </c>
    </row>
    <row r="7" spans="1:10" ht="15.6" x14ac:dyDescent="0.3">
      <c r="A7" s="99" t="s">
        <v>13</v>
      </c>
      <c r="B7" s="106">
        <v>9562.7000000000007</v>
      </c>
      <c r="C7" s="58">
        <v>0</v>
      </c>
      <c r="D7" s="15">
        <v>3452</v>
      </c>
      <c r="E7" s="15">
        <v>98</v>
      </c>
      <c r="F7" s="59">
        <v>0</v>
      </c>
      <c r="G7" s="15">
        <v>0</v>
      </c>
      <c r="H7" s="15">
        <v>86.5</v>
      </c>
      <c r="I7" s="15">
        <f>B7+C7+D7+E7+F7+G7+H7</f>
        <v>13199.2</v>
      </c>
      <c r="J7" s="56">
        <v>5126.8</v>
      </c>
    </row>
    <row r="8" spans="1:10" ht="16.2" thickBot="1" x14ac:dyDescent="0.35">
      <c r="A8" s="100" t="s">
        <v>14</v>
      </c>
      <c r="B8" s="60">
        <f t="shared" ref="B8:J8" si="1">(B7/B5)</f>
        <v>6.1142583120204606</v>
      </c>
      <c r="C8" s="60" t="e">
        <f t="shared" si="1"/>
        <v>#DIV/0!</v>
      </c>
      <c r="D8" s="60">
        <f t="shared" si="1"/>
        <v>4.7745504840940525</v>
      </c>
      <c r="E8" s="60">
        <f t="shared" si="1"/>
        <v>4.9494949494949489</v>
      </c>
      <c r="F8" s="60" t="e">
        <f t="shared" si="1"/>
        <v>#DIV/0!</v>
      </c>
      <c r="G8" s="60" t="e">
        <f t="shared" si="1"/>
        <v>#DIV/0!</v>
      </c>
      <c r="H8" s="60">
        <f t="shared" si="1"/>
        <v>3.2889733840304181</v>
      </c>
      <c r="I8" s="60">
        <f t="shared" si="1"/>
        <v>5.6573657365736567</v>
      </c>
      <c r="J8" s="60">
        <f t="shared" si="1"/>
        <v>2.8090515588186951</v>
      </c>
    </row>
    <row r="9" spans="1:10" ht="15.6" x14ac:dyDescent="0.3">
      <c r="A9" s="94" t="s">
        <v>38</v>
      </c>
      <c r="B9" s="16"/>
      <c r="C9" s="16"/>
      <c r="D9" s="16"/>
      <c r="E9" s="16"/>
      <c r="F9" s="16"/>
      <c r="G9" s="16"/>
      <c r="H9" s="16"/>
      <c r="I9" s="16"/>
      <c r="J9" s="50"/>
    </row>
    <row r="10" spans="1:10" ht="15.6" x14ac:dyDescent="0.3">
      <c r="A10" s="51" t="s">
        <v>10</v>
      </c>
      <c r="B10" s="22">
        <v>3155.3</v>
      </c>
      <c r="C10" s="52">
        <v>45.81</v>
      </c>
      <c r="D10" s="22">
        <v>498.52</v>
      </c>
      <c r="E10" s="22">
        <v>1170.95</v>
      </c>
      <c r="F10" s="22">
        <v>699.41</v>
      </c>
      <c r="G10" s="22">
        <v>792.22</v>
      </c>
      <c r="H10" s="22">
        <v>764.95</v>
      </c>
      <c r="I10" s="4">
        <f>SUM(B10:H10)</f>
        <v>7127.16</v>
      </c>
      <c r="J10" s="53">
        <v>1680.45</v>
      </c>
    </row>
    <row r="11" spans="1:10" ht="15.6" x14ac:dyDescent="0.3">
      <c r="A11" s="95" t="s">
        <v>11</v>
      </c>
      <c r="B11" s="54">
        <v>1174.4000000000001</v>
      </c>
      <c r="C11" s="55">
        <v>0</v>
      </c>
      <c r="D11" s="9">
        <v>498.52</v>
      </c>
      <c r="E11" s="9">
        <v>21.42</v>
      </c>
      <c r="F11" s="55">
        <v>0</v>
      </c>
      <c r="G11" s="9">
        <v>0</v>
      </c>
      <c r="H11" s="9">
        <v>33.119999999999997</v>
      </c>
      <c r="I11" s="9">
        <f>B11+C11+D11+E11+F11+G11+H11</f>
        <v>1727.46</v>
      </c>
      <c r="J11" s="56">
        <v>1092.29</v>
      </c>
    </row>
    <row r="12" spans="1:10" ht="15.6" x14ac:dyDescent="0.3">
      <c r="A12" s="51" t="s">
        <v>12</v>
      </c>
      <c r="B12" s="107">
        <f>(B11/B10)*100</f>
        <v>37.219915697398029</v>
      </c>
      <c r="C12" s="107">
        <f t="shared" ref="C12:J12" si="2">(C11/C10)*100</f>
        <v>0</v>
      </c>
      <c r="D12" s="107">
        <f t="shared" si="2"/>
        <v>100</v>
      </c>
      <c r="E12" s="107">
        <f t="shared" si="2"/>
        <v>1.8292839147700586</v>
      </c>
      <c r="F12" s="107">
        <f t="shared" si="2"/>
        <v>0</v>
      </c>
      <c r="G12" s="107">
        <f t="shared" si="2"/>
        <v>0</v>
      </c>
      <c r="H12" s="107">
        <f t="shared" si="2"/>
        <v>4.3296947512909334</v>
      </c>
      <c r="I12" s="107">
        <f t="shared" si="2"/>
        <v>24.237704780024583</v>
      </c>
      <c r="J12" s="107">
        <f t="shared" si="2"/>
        <v>64.999851230325206</v>
      </c>
    </row>
    <row r="13" spans="1:10" ht="15.6" x14ac:dyDescent="0.3">
      <c r="A13" s="95" t="s">
        <v>13</v>
      </c>
      <c r="B13" s="106">
        <v>7340</v>
      </c>
      <c r="C13" s="58">
        <v>0</v>
      </c>
      <c r="D13" s="15">
        <v>2397.88</v>
      </c>
      <c r="E13" s="15">
        <v>107.1</v>
      </c>
      <c r="F13" s="59">
        <v>0</v>
      </c>
      <c r="G13" s="15">
        <v>0</v>
      </c>
      <c r="H13" s="15">
        <v>112.6</v>
      </c>
      <c r="I13" s="15">
        <f>B13+C13+D13+E13+F13+G13+H13</f>
        <v>9957.5800000000017</v>
      </c>
      <c r="J13" s="108">
        <v>3233.17</v>
      </c>
    </row>
    <row r="14" spans="1:10" ht="16.2" thickBot="1" x14ac:dyDescent="0.35">
      <c r="A14" s="96" t="s">
        <v>14</v>
      </c>
      <c r="B14" s="60">
        <f t="shared" ref="B14:J14" si="3">(B13/B11)</f>
        <v>6.2499999999999991</v>
      </c>
      <c r="C14" s="60" t="e">
        <f t="shared" si="3"/>
        <v>#DIV/0!</v>
      </c>
      <c r="D14" s="60">
        <f t="shared" si="3"/>
        <v>4.8099975928749101</v>
      </c>
      <c r="E14" s="60">
        <f t="shared" si="3"/>
        <v>4.9999999999999991</v>
      </c>
      <c r="F14" s="60" t="e">
        <f t="shared" si="3"/>
        <v>#DIV/0!</v>
      </c>
      <c r="G14" s="60" t="e">
        <f t="shared" si="3"/>
        <v>#DIV/0!</v>
      </c>
      <c r="H14" s="60">
        <f t="shared" si="3"/>
        <v>3.3997584541062804</v>
      </c>
      <c r="I14" s="60">
        <f t="shared" ref="I14" si="4">I13/I11</f>
        <v>5.7642897664779511</v>
      </c>
      <c r="J14" s="60">
        <f t="shared" si="3"/>
        <v>2.9599923097345946</v>
      </c>
    </row>
    <row r="16" spans="1:10" ht="16.2" thickBot="1" x14ac:dyDescent="0.35">
      <c r="A16" s="115" t="s">
        <v>81</v>
      </c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6.2" thickBot="1" x14ac:dyDescent="0.35">
      <c r="A17" s="116" t="s">
        <v>84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28.8" thickTop="1" thickBot="1" x14ac:dyDescent="0.35">
      <c r="A18" s="61" t="s">
        <v>96</v>
      </c>
      <c r="B18" s="62" t="s">
        <v>0</v>
      </c>
      <c r="C18" s="62" t="s">
        <v>1</v>
      </c>
      <c r="D18" s="62" t="s">
        <v>2</v>
      </c>
      <c r="E18" s="62" t="s">
        <v>3</v>
      </c>
      <c r="F18" s="62" t="s">
        <v>4</v>
      </c>
      <c r="G18" s="62" t="s">
        <v>5</v>
      </c>
      <c r="H18" s="62" t="s">
        <v>6</v>
      </c>
      <c r="I18" s="63" t="s">
        <v>7</v>
      </c>
      <c r="J18" s="64" t="s">
        <v>8</v>
      </c>
    </row>
    <row r="19" spans="1:10" ht="15.6" thickTop="1" thickBot="1" x14ac:dyDescent="0.35">
      <c r="A19" s="65" t="s">
        <v>10</v>
      </c>
      <c r="B19" s="24">
        <v>10585.38</v>
      </c>
      <c r="C19" s="25">
        <v>183.73</v>
      </c>
      <c r="D19" s="25">
        <v>1282.98</v>
      </c>
      <c r="E19" s="25">
        <v>2297.48</v>
      </c>
      <c r="F19" s="25">
        <v>1113.78</v>
      </c>
      <c r="G19" s="25">
        <v>1647.58</v>
      </c>
      <c r="H19" s="25">
        <v>1568.08</v>
      </c>
      <c r="I19" s="25">
        <f>SUM(B19:H19)</f>
        <v>18679.010000000002</v>
      </c>
      <c r="J19" s="25">
        <v>4883.13</v>
      </c>
    </row>
    <row r="20" spans="1:10" ht="15" thickBot="1" x14ac:dyDescent="0.35">
      <c r="A20" s="66" t="s">
        <v>11</v>
      </c>
      <c r="B20" s="67">
        <f>B5+B11</f>
        <v>2738.4</v>
      </c>
      <c r="C20" s="67">
        <f t="shared" ref="C20:J20" si="5">C5+C11</f>
        <v>0</v>
      </c>
      <c r="D20" s="67">
        <f t="shared" si="5"/>
        <v>1221.52</v>
      </c>
      <c r="E20" s="67">
        <f t="shared" si="5"/>
        <v>41.22</v>
      </c>
      <c r="F20" s="67">
        <f t="shared" si="5"/>
        <v>0</v>
      </c>
      <c r="G20" s="67">
        <f t="shared" si="5"/>
        <v>0</v>
      </c>
      <c r="H20" s="67">
        <f t="shared" si="5"/>
        <v>59.42</v>
      </c>
      <c r="I20" s="67">
        <f t="shared" si="5"/>
        <v>4060.5600000000004</v>
      </c>
      <c r="J20" s="67">
        <f t="shared" si="5"/>
        <v>2917.39</v>
      </c>
    </row>
    <row r="21" spans="1:10" ht="15" thickBot="1" x14ac:dyDescent="0.35">
      <c r="A21" s="68" t="s">
        <v>12</v>
      </c>
      <c r="B21" s="69">
        <f>(B20/B19)*100</f>
        <v>25.869642847021083</v>
      </c>
      <c r="C21" s="69">
        <f t="shared" ref="C21:J21" si="6">(C20/C19)*100</f>
        <v>0</v>
      </c>
      <c r="D21" s="69">
        <f t="shared" si="6"/>
        <v>95.209590172878762</v>
      </c>
      <c r="E21" s="69">
        <f t="shared" si="6"/>
        <v>1.7941396660689102</v>
      </c>
      <c r="F21" s="69">
        <f t="shared" si="6"/>
        <v>0</v>
      </c>
      <c r="G21" s="69">
        <f t="shared" si="6"/>
        <v>0</v>
      </c>
      <c r="H21" s="69">
        <f t="shared" si="6"/>
        <v>3.7893474822713129</v>
      </c>
      <c r="I21" s="69">
        <f t="shared" si="6"/>
        <v>21.738625333997895</v>
      </c>
      <c r="J21" s="69">
        <f t="shared" si="6"/>
        <v>59.744262389082401</v>
      </c>
    </row>
    <row r="22" spans="1:10" ht="15" thickBot="1" x14ac:dyDescent="0.35">
      <c r="A22" s="70" t="s">
        <v>13</v>
      </c>
      <c r="B22" s="71">
        <f>B7+B13</f>
        <v>16902.7</v>
      </c>
      <c r="C22" s="71">
        <f t="shared" ref="C22:J22" si="7">C7+C13</f>
        <v>0</v>
      </c>
      <c r="D22" s="71">
        <f t="shared" si="7"/>
        <v>5849.88</v>
      </c>
      <c r="E22" s="71">
        <f t="shared" si="7"/>
        <v>205.1</v>
      </c>
      <c r="F22" s="71">
        <f t="shared" si="7"/>
        <v>0</v>
      </c>
      <c r="G22" s="71">
        <f t="shared" si="7"/>
        <v>0</v>
      </c>
      <c r="H22" s="71">
        <f t="shared" si="7"/>
        <v>199.1</v>
      </c>
      <c r="I22" s="71">
        <f t="shared" si="7"/>
        <v>23156.780000000002</v>
      </c>
      <c r="J22" s="71">
        <f t="shared" si="7"/>
        <v>8359.9700000000012</v>
      </c>
    </row>
    <row r="23" spans="1:10" ht="15" thickBot="1" x14ac:dyDescent="0.35">
      <c r="A23" s="72" t="s">
        <v>14</v>
      </c>
      <c r="B23" s="73">
        <f>B22/B20</f>
        <v>6.1724729769208295</v>
      </c>
      <c r="C23" s="73" t="e">
        <f t="shared" ref="C23:J23" si="8">C22/C20</f>
        <v>#DIV/0!</v>
      </c>
      <c r="D23" s="73">
        <f t="shared" si="8"/>
        <v>4.789016962472985</v>
      </c>
      <c r="E23" s="73">
        <f t="shared" si="8"/>
        <v>4.9757399320718099</v>
      </c>
      <c r="F23" s="73" t="e">
        <f t="shared" si="8"/>
        <v>#DIV/0!</v>
      </c>
      <c r="G23" s="73" t="e">
        <f t="shared" si="8"/>
        <v>#DIV/0!</v>
      </c>
      <c r="H23" s="73">
        <f t="shared" si="8"/>
        <v>3.3507236620666441</v>
      </c>
      <c r="I23" s="73">
        <f t="shared" si="8"/>
        <v>5.7028537935654198</v>
      </c>
      <c r="J23" s="73">
        <f t="shared" si="8"/>
        <v>2.8655647685088388</v>
      </c>
    </row>
    <row r="49" spans="9:9" x14ac:dyDescent="0.3">
      <c r="I49" s="46">
        <f>SUM(B49:H49)</f>
        <v>0</v>
      </c>
    </row>
  </sheetData>
  <protectedRanges>
    <protectedRange sqref="B5:H5 J5 B11:H11 J11" name="Oblast1_6_3_1"/>
    <protectedRange sqref="B7:H7 J7 B13:H13 J13" name="Oblast1_7_1_1"/>
    <protectedRange sqref="B10:H10 J10" name="Oblast1_6_2_1_1"/>
    <protectedRange sqref="B4:H4 J4" name="Oblast1_6_1_1_1_1"/>
  </protectedRanges>
  <mergeCells count="3">
    <mergeCell ref="A1:J1"/>
    <mergeCell ref="A16:J16"/>
    <mergeCell ref="A17:J1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6" workbookViewId="0">
      <selection activeCell="M20" sqref="M20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44424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89" t="s">
        <v>39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90" t="s">
        <v>10</v>
      </c>
      <c r="B4" s="2">
        <v>412</v>
      </c>
      <c r="C4" s="3">
        <v>41</v>
      </c>
      <c r="D4" s="2">
        <v>72</v>
      </c>
      <c r="E4" s="2">
        <v>71</v>
      </c>
      <c r="F4" s="2">
        <v>12</v>
      </c>
      <c r="G4" s="2">
        <v>126</v>
      </c>
      <c r="H4" s="2">
        <v>213</v>
      </c>
      <c r="I4" s="32">
        <f>B4+C4+D4+E4+F4+G4+H4</f>
        <v>947</v>
      </c>
      <c r="J4" s="5">
        <v>68</v>
      </c>
    </row>
    <row r="5" spans="1:10" ht="15.6" x14ac:dyDescent="0.3">
      <c r="A5" s="91" t="s">
        <v>11</v>
      </c>
      <c r="B5" s="6">
        <f>0+0+3.5</f>
        <v>3.5</v>
      </c>
      <c r="C5" s="7">
        <f t="shared" ref="C5:G5" si="0">0+0</f>
        <v>0</v>
      </c>
      <c r="D5" s="8">
        <f>0+0+35+2.5+1+12+10+11.5+12</f>
        <v>84</v>
      </c>
      <c r="E5" s="8">
        <f t="shared" si="0"/>
        <v>0</v>
      </c>
      <c r="F5" s="7">
        <f t="shared" si="0"/>
        <v>0</v>
      </c>
      <c r="G5" s="8">
        <f t="shared" si="0"/>
        <v>0</v>
      </c>
      <c r="H5" s="8">
        <v>0</v>
      </c>
      <c r="I5" s="8">
        <f>B5+C5+D5+E5+F5+G5+H5</f>
        <v>87.5</v>
      </c>
      <c r="J5" s="10">
        <f>25</f>
        <v>25</v>
      </c>
    </row>
    <row r="6" spans="1:10" ht="15.6" x14ac:dyDescent="0.3">
      <c r="A6" s="90" t="s">
        <v>12</v>
      </c>
      <c r="B6" s="57">
        <f>(B5/B4)*100</f>
        <v>0.84951456310679607</v>
      </c>
      <c r="C6" s="57">
        <f t="shared" ref="C6:J6" si="1">(C5/C4)*100</f>
        <v>0</v>
      </c>
      <c r="D6" s="57">
        <f t="shared" si="1"/>
        <v>116.66666666666667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9.2397043294614569</v>
      </c>
      <c r="J6" s="57">
        <f t="shared" si="1"/>
        <v>36.764705882352942</v>
      </c>
    </row>
    <row r="7" spans="1:10" ht="15.6" x14ac:dyDescent="0.3">
      <c r="A7" s="91" t="s">
        <v>13</v>
      </c>
      <c r="B7" s="11">
        <f>0*1+3.5*3</f>
        <v>10.5</v>
      </c>
      <c r="C7" s="12">
        <f t="shared" ref="C7:G7" si="2">0*1</f>
        <v>0</v>
      </c>
      <c r="D7" s="8">
        <f>0*1+35*4.8+2.5*3+1*3+12*4+10*3+11.5*5+12*2.75</f>
        <v>347</v>
      </c>
      <c r="E7" s="8">
        <f t="shared" si="2"/>
        <v>0</v>
      </c>
      <c r="F7" s="13">
        <f t="shared" si="2"/>
        <v>0</v>
      </c>
      <c r="G7" s="8">
        <f t="shared" si="2"/>
        <v>0</v>
      </c>
      <c r="H7" s="14">
        <v>0</v>
      </c>
      <c r="I7" s="14">
        <f>B7+C7+D7+E7+F7+G7+H7</f>
        <v>357.5</v>
      </c>
      <c r="J7" s="10">
        <f>25*1.5</f>
        <v>37.5</v>
      </c>
    </row>
    <row r="8" spans="1:10" ht="16.2" thickBot="1" x14ac:dyDescent="0.35">
      <c r="A8" s="92" t="s">
        <v>14</v>
      </c>
      <c r="B8" s="73">
        <f>B7/B5</f>
        <v>3</v>
      </c>
      <c r="C8" s="73" t="e">
        <f t="shared" ref="C8:J8" si="3">C7/C5</f>
        <v>#DIV/0!</v>
      </c>
      <c r="D8" s="73">
        <f t="shared" si="3"/>
        <v>4.1309523809523814</v>
      </c>
      <c r="E8" s="73" t="e">
        <f t="shared" si="3"/>
        <v>#DIV/0!</v>
      </c>
      <c r="F8" s="73" t="e">
        <f t="shared" si="3"/>
        <v>#DIV/0!</v>
      </c>
      <c r="G8" s="73" t="e">
        <f t="shared" si="3"/>
        <v>#DIV/0!</v>
      </c>
      <c r="H8" s="73" t="e">
        <f t="shared" si="3"/>
        <v>#DIV/0!</v>
      </c>
      <c r="I8" s="73">
        <f t="shared" si="3"/>
        <v>4.0857142857142854</v>
      </c>
      <c r="J8" s="73">
        <f t="shared" si="3"/>
        <v>1.5</v>
      </c>
    </row>
    <row r="9" spans="1:10" ht="15.6" x14ac:dyDescent="0.3">
      <c r="A9" s="89" t="s">
        <v>40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90" t="s">
        <v>10</v>
      </c>
      <c r="B10" s="2">
        <v>21980</v>
      </c>
      <c r="C10" s="3">
        <v>1760</v>
      </c>
      <c r="D10" s="2">
        <v>2500</v>
      </c>
      <c r="E10" s="2">
        <v>6000</v>
      </c>
      <c r="F10" s="2">
        <v>1649.08</v>
      </c>
      <c r="G10" s="2">
        <v>750</v>
      </c>
      <c r="H10" s="2">
        <v>500</v>
      </c>
      <c r="I10" s="32">
        <f>SUM(B10:H10)</f>
        <v>35139.08</v>
      </c>
      <c r="J10" s="5">
        <v>8450</v>
      </c>
    </row>
    <row r="11" spans="1:10" ht="15.6" x14ac:dyDescent="0.3">
      <c r="A11" s="91" t="s">
        <v>11</v>
      </c>
      <c r="B11" s="6">
        <v>17584</v>
      </c>
      <c r="C11" s="7">
        <v>1760</v>
      </c>
      <c r="D11" s="8">
        <v>2500</v>
      </c>
      <c r="E11" s="8">
        <v>3000</v>
      </c>
      <c r="F11" s="7">
        <v>1649</v>
      </c>
      <c r="G11" s="8">
        <v>700</v>
      </c>
      <c r="H11" s="8">
        <v>500</v>
      </c>
      <c r="I11" s="8">
        <f>B11+C11+D11+E11+F11+G11+H11</f>
        <v>27693</v>
      </c>
      <c r="J11" s="10">
        <v>8450</v>
      </c>
    </row>
    <row r="12" spans="1:10" ht="15.6" x14ac:dyDescent="0.3">
      <c r="A12" s="90" t="s">
        <v>12</v>
      </c>
      <c r="B12" s="57">
        <f>(B11/B10)*100</f>
        <v>80</v>
      </c>
      <c r="C12" s="57">
        <f t="shared" ref="C12:J12" si="4">(C11/C10)*100</f>
        <v>100</v>
      </c>
      <c r="D12" s="57">
        <f t="shared" si="4"/>
        <v>100</v>
      </c>
      <c r="E12" s="57">
        <f t="shared" si="4"/>
        <v>50</v>
      </c>
      <c r="F12" s="57">
        <f t="shared" si="4"/>
        <v>99.995148810245709</v>
      </c>
      <c r="G12" s="57">
        <f t="shared" si="4"/>
        <v>93.333333333333329</v>
      </c>
      <c r="H12" s="57">
        <v>100</v>
      </c>
      <c r="I12" s="57">
        <f t="shared" si="4"/>
        <v>78.809689952041992</v>
      </c>
      <c r="J12" s="35">
        <f t="shared" si="4"/>
        <v>100</v>
      </c>
    </row>
    <row r="13" spans="1:10" ht="15.6" x14ac:dyDescent="0.3">
      <c r="A13" s="91" t="s">
        <v>13</v>
      </c>
      <c r="B13" s="11">
        <v>119571.2</v>
      </c>
      <c r="C13" s="12">
        <v>10560</v>
      </c>
      <c r="D13" s="8">
        <v>17500</v>
      </c>
      <c r="E13" s="8">
        <v>15000</v>
      </c>
      <c r="F13" s="13">
        <v>8245</v>
      </c>
      <c r="G13" s="8">
        <v>3500</v>
      </c>
      <c r="H13" s="14">
        <v>3000</v>
      </c>
      <c r="I13" s="14">
        <f>SUM(B13:H13)</f>
        <v>177376.2</v>
      </c>
      <c r="J13" s="10">
        <v>25350</v>
      </c>
    </row>
    <row r="14" spans="1:10" ht="16.2" thickBot="1" x14ac:dyDescent="0.35">
      <c r="A14" s="92" t="s">
        <v>14</v>
      </c>
      <c r="B14" s="73">
        <f>B13/B11</f>
        <v>6.8</v>
      </c>
      <c r="C14" s="73">
        <f t="shared" ref="C14:J14" si="5">C13/C11</f>
        <v>6</v>
      </c>
      <c r="D14" s="73">
        <f t="shared" si="5"/>
        <v>7</v>
      </c>
      <c r="E14" s="73">
        <f t="shared" si="5"/>
        <v>5</v>
      </c>
      <c r="F14" s="73">
        <f t="shared" si="5"/>
        <v>5</v>
      </c>
      <c r="G14" s="73">
        <f t="shared" si="5"/>
        <v>5</v>
      </c>
      <c r="H14" s="73">
        <f t="shared" si="5"/>
        <v>6</v>
      </c>
      <c r="I14" s="73">
        <f t="shared" si="5"/>
        <v>6.4050915393781827</v>
      </c>
      <c r="J14" s="73">
        <f t="shared" si="5"/>
        <v>3</v>
      </c>
    </row>
    <row r="15" spans="1:10" ht="15.6" x14ac:dyDescent="0.3">
      <c r="A15" s="89" t="s">
        <v>41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90" t="s">
        <v>10</v>
      </c>
      <c r="B16" s="2">
        <v>22144.71</v>
      </c>
      <c r="C16" s="3">
        <v>1248.3900000000001</v>
      </c>
      <c r="D16" s="2">
        <v>1600</v>
      </c>
      <c r="E16" s="2">
        <v>5645</v>
      </c>
      <c r="F16" s="2">
        <v>0</v>
      </c>
      <c r="G16" s="2">
        <v>222</v>
      </c>
      <c r="H16" s="2">
        <v>93</v>
      </c>
      <c r="I16" s="32">
        <v>30953.1</v>
      </c>
      <c r="J16" s="5">
        <v>8690</v>
      </c>
    </row>
    <row r="17" spans="1:10" ht="15.6" x14ac:dyDescent="0.3">
      <c r="A17" s="91" t="s">
        <v>11</v>
      </c>
      <c r="B17" s="6">
        <v>10011.620000000001</v>
      </c>
      <c r="C17" s="7">
        <v>556.78</v>
      </c>
      <c r="D17" s="8">
        <v>1536</v>
      </c>
      <c r="E17" s="8">
        <v>1118.27</v>
      </c>
      <c r="F17" s="7">
        <v>0</v>
      </c>
      <c r="G17" s="8">
        <v>0</v>
      </c>
      <c r="H17" s="8">
        <v>0</v>
      </c>
      <c r="I17" s="8">
        <v>7169.62</v>
      </c>
      <c r="J17" s="10">
        <v>7880.96</v>
      </c>
    </row>
    <row r="18" spans="1:10" ht="15.6" x14ac:dyDescent="0.3">
      <c r="A18" s="90" t="s">
        <v>12</v>
      </c>
      <c r="B18" s="57">
        <v>45.21</v>
      </c>
      <c r="C18" s="57">
        <v>44.6</v>
      </c>
      <c r="D18" s="57">
        <f t="shared" ref="D18:J18" si="6">(D17/D16)*100</f>
        <v>96</v>
      </c>
      <c r="E18" s="57">
        <f t="shared" si="6"/>
        <v>19.809920283436668</v>
      </c>
      <c r="F18" s="57" t="e">
        <f t="shared" si="6"/>
        <v>#DIV/0!</v>
      </c>
      <c r="G18" s="57">
        <f t="shared" si="6"/>
        <v>0</v>
      </c>
      <c r="H18" s="57">
        <f t="shared" si="6"/>
        <v>0</v>
      </c>
      <c r="I18" s="57">
        <f t="shared" si="6"/>
        <v>23.162849601493875</v>
      </c>
      <c r="J18" s="57">
        <f t="shared" si="6"/>
        <v>90.689988492520129</v>
      </c>
    </row>
    <row r="19" spans="1:10" ht="15.6" x14ac:dyDescent="0.3">
      <c r="A19" s="91" t="s">
        <v>13</v>
      </c>
      <c r="B19" s="11">
        <v>60370.06</v>
      </c>
      <c r="C19" s="12">
        <v>2756.06</v>
      </c>
      <c r="D19" s="8">
        <v>7680</v>
      </c>
      <c r="E19" s="8">
        <v>6541.87</v>
      </c>
      <c r="F19" s="13">
        <v>0</v>
      </c>
      <c r="G19" s="8">
        <v>0</v>
      </c>
      <c r="H19" s="14">
        <v>0</v>
      </c>
      <c r="I19" s="14">
        <v>44063.13</v>
      </c>
      <c r="J19" s="10">
        <v>21120.97</v>
      </c>
    </row>
    <row r="20" spans="1:10" ht="16.2" thickBot="1" x14ac:dyDescent="0.35">
      <c r="A20" s="92" t="s">
        <v>14</v>
      </c>
      <c r="B20" s="73">
        <v>6.03</v>
      </c>
      <c r="C20" s="73">
        <f t="shared" ref="C20:J20" si="7">C19/C17</f>
        <v>4.9499982039584758</v>
      </c>
      <c r="D20" s="73">
        <f t="shared" si="7"/>
        <v>5</v>
      </c>
      <c r="E20" s="73">
        <f t="shared" si="7"/>
        <v>5.8499915047349926</v>
      </c>
      <c r="F20" s="73" t="e">
        <f t="shared" si="7"/>
        <v>#DIV/0!</v>
      </c>
      <c r="G20" s="73" t="e">
        <f t="shared" si="7"/>
        <v>#DIV/0!</v>
      </c>
      <c r="H20" s="73" t="e">
        <f t="shared" si="7"/>
        <v>#DIV/0!</v>
      </c>
      <c r="I20" s="73">
        <v>5.62</v>
      </c>
      <c r="J20" s="73">
        <f t="shared" si="7"/>
        <v>2.6799996447133347</v>
      </c>
    </row>
    <row r="21" spans="1:10" ht="15.6" x14ac:dyDescent="0.3">
      <c r="A21" s="89" t="s">
        <v>42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90" t="s">
        <v>10</v>
      </c>
      <c r="B22" s="2">
        <v>12489</v>
      </c>
      <c r="C22" s="3">
        <v>2067</v>
      </c>
      <c r="D22" s="2">
        <v>2237.11</v>
      </c>
      <c r="E22" s="2">
        <v>2500</v>
      </c>
      <c r="F22" s="2">
        <v>0</v>
      </c>
      <c r="G22" s="2">
        <v>606.05999999999995</v>
      </c>
      <c r="H22" s="2">
        <v>241.72</v>
      </c>
      <c r="I22" s="32">
        <f>SUM(B22:H22)</f>
        <v>20140.890000000003</v>
      </c>
      <c r="J22" s="5">
        <v>4060.32</v>
      </c>
    </row>
    <row r="23" spans="1:10" ht="15.6" x14ac:dyDescent="0.3">
      <c r="A23" s="91" t="s">
        <v>11</v>
      </c>
      <c r="B23" s="6">
        <v>7991</v>
      </c>
      <c r="C23" s="7">
        <v>236</v>
      </c>
      <c r="D23" s="8">
        <v>2237.11</v>
      </c>
      <c r="E23" s="8">
        <v>0</v>
      </c>
      <c r="F23" s="7">
        <v>0</v>
      </c>
      <c r="G23" s="8">
        <v>0</v>
      </c>
      <c r="H23" s="8">
        <v>0</v>
      </c>
      <c r="I23" s="8">
        <f>B23+C23+D23+E23+F23+G23+H23</f>
        <v>10464.11</v>
      </c>
      <c r="J23" s="10">
        <v>4060.32</v>
      </c>
    </row>
    <row r="24" spans="1:10" ht="15.6" x14ac:dyDescent="0.3">
      <c r="A24" s="90" t="s">
        <v>12</v>
      </c>
      <c r="B24" s="57">
        <f>(B23/B22)*100</f>
        <v>63.984306189446713</v>
      </c>
      <c r="C24" s="57">
        <f t="shared" ref="C24:J24" si="8">(C23/C22)*100</f>
        <v>11.417513304305757</v>
      </c>
      <c r="D24" s="57">
        <f t="shared" si="8"/>
        <v>100</v>
      </c>
      <c r="E24" s="57">
        <f t="shared" si="8"/>
        <v>0</v>
      </c>
      <c r="F24" s="57" t="e">
        <f t="shared" si="8"/>
        <v>#DIV/0!</v>
      </c>
      <c r="G24" s="57">
        <f t="shared" si="8"/>
        <v>0</v>
      </c>
      <c r="H24" s="57">
        <f t="shared" si="8"/>
        <v>0</v>
      </c>
      <c r="I24" s="57">
        <f t="shared" si="8"/>
        <v>51.954556129346805</v>
      </c>
      <c r="J24" s="57">
        <f t="shared" si="8"/>
        <v>100</v>
      </c>
    </row>
    <row r="25" spans="1:10" ht="15.6" x14ac:dyDescent="0.3">
      <c r="A25" s="91" t="s">
        <v>13</v>
      </c>
      <c r="B25" s="11">
        <v>52386</v>
      </c>
      <c r="C25" s="12">
        <v>1109</v>
      </c>
      <c r="D25" s="8">
        <v>13501</v>
      </c>
      <c r="E25" s="8">
        <v>0</v>
      </c>
      <c r="F25" s="13">
        <v>0</v>
      </c>
      <c r="G25" s="8">
        <v>0</v>
      </c>
      <c r="H25" s="14">
        <v>0</v>
      </c>
      <c r="I25" s="14">
        <f>B25+C25+D25+E25+F25+G25+H25</f>
        <v>66996</v>
      </c>
      <c r="J25" s="10">
        <v>11442</v>
      </c>
    </row>
    <row r="26" spans="1:10" ht="16.2" thickBot="1" x14ac:dyDescent="0.35">
      <c r="A26" s="92" t="s">
        <v>14</v>
      </c>
      <c r="B26" s="73">
        <f>B25/B23</f>
        <v>6.5556250782129899</v>
      </c>
      <c r="C26" s="73">
        <f t="shared" ref="C26:J26" si="9">C25/C23</f>
        <v>4.6991525423728815</v>
      </c>
      <c r="D26" s="73">
        <f t="shared" si="9"/>
        <v>6.0350183942676034</v>
      </c>
      <c r="E26" s="73" t="e">
        <f t="shared" si="9"/>
        <v>#DIV/0!</v>
      </c>
      <c r="F26" s="73" t="e">
        <f t="shared" si="9"/>
        <v>#DIV/0!</v>
      </c>
      <c r="G26" s="73" t="e">
        <f t="shared" si="9"/>
        <v>#DIV/0!</v>
      </c>
      <c r="H26" s="73" t="e">
        <f t="shared" si="9"/>
        <v>#DIV/0!</v>
      </c>
      <c r="I26" s="73">
        <f t="shared" si="9"/>
        <v>6.4024556316781833</v>
      </c>
      <c r="J26" s="73">
        <f t="shared" si="9"/>
        <v>2.818004492256768</v>
      </c>
    </row>
    <row r="28" spans="1:10" ht="16.2" thickBot="1" x14ac:dyDescent="0.35">
      <c r="A28" s="110" t="s">
        <v>81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6.2" thickBot="1" x14ac:dyDescent="0.35">
      <c r="A29" s="111" t="s">
        <v>85</v>
      </c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 ht="28.8" thickTop="1" thickBot="1" x14ac:dyDescent="0.35">
      <c r="A30" s="23" t="s">
        <v>96</v>
      </c>
      <c r="B30" s="38" t="s">
        <v>0</v>
      </c>
      <c r="C30" s="38" t="s">
        <v>1</v>
      </c>
      <c r="D30" s="38" t="s">
        <v>2</v>
      </c>
      <c r="E30" s="38" t="s">
        <v>3</v>
      </c>
      <c r="F30" s="38" t="s">
        <v>4</v>
      </c>
      <c r="G30" s="38" t="s">
        <v>5</v>
      </c>
      <c r="H30" s="38" t="s">
        <v>6</v>
      </c>
      <c r="I30" s="39" t="s">
        <v>7</v>
      </c>
      <c r="J30" s="40" t="s">
        <v>8</v>
      </c>
    </row>
    <row r="31" spans="1:10" ht="15.6" thickTop="1" thickBot="1" x14ac:dyDescent="0.35">
      <c r="A31" s="41" t="s">
        <v>10</v>
      </c>
      <c r="B31" s="24">
        <v>57025.71</v>
      </c>
      <c r="C31" s="25">
        <v>5116.3900000000003</v>
      </c>
      <c r="D31" s="25">
        <v>6409.11</v>
      </c>
      <c r="E31" s="25">
        <v>14216</v>
      </c>
      <c r="F31" s="25">
        <v>1661.08</v>
      </c>
      <c r="G31" s="25">
        <v>1704.06</v>
      </c>
      <c r="H31" s="25">
        <v>1047.72</v>
      </c>
      <c r="I31" s="25">
        <f>SUM(B31:H31)</f>
        <v>87180.069999999992</v>
      </c>
      <c r="J31" s="25">
        <v>21268.32</v>
      </c>
    </row>
    <row r="32" spans="1:10" ht="15" thickBot="1" x14ac:dyDescent="0.35">
      <c r="A32" s="42" t="s">
        <v>11</v>
      </c>
      <c r="B32" s="67">
        <f>B5+ B11+B17+B23</f>
        <v>35590.120000000003</v>
      </c>
      <c r="C32" s="67">
        <f t="shared" ref="C32:J32" si="10">C5+ C11+C17+C23</f>
        <v>2552.7799999999997</v>
      </c>
      <c r="D32" s="67">
        <f t="shared" si="10"/>
        <v>6357.1100000000006</v>
      </c>
      <c r="E32" s="67">
        <f t="shared" si="10"/>
        <v>4118.2700000000004</v>
      </c>
      <c r="F32" s="67">
        <f t="shared" si="10"/>
        <v>1649</v>
      </c>
      <c r="G32" s="67">
        <f t="shared" si="10"/>
        <v>700</v>
      </c>
      <c r="H32" s="67">
        <f t="shared" si="10"/>
        <v>500</v>
      </c>
      <c r="I32" s="67">
        <f t="shared" si="10"/>
        <v>45414.23</v>
      </c>
      <c r="J32" s="67">
        <f t="shared" si="10"/>
        <v>20416.28</v>
      </c>
    </row>
    <row r="33" spans="1:10" ht="15" thickBot="1" x14ac:dyDescent="0.35">
      <c r="A33" s="43" t="s">
        <v>12</v>
      </c>
      <c r="B33" s="69">
        <f>(B32/B31)*100</f>
        <v>62.410656526678935</v>
      </c>
      <c r="C33" s="69">
        <f t="shared" ref="C33:J33" si="11">(C32/C31)*100</f>
        <v>49.894163658360675</v>
      </c>
      <c r="D33" s="69">
        <f t="shared" si="11"/>
        <v>99.188654899042163</v>
      </c>
      <c r="E33" s="69">
        <f t="shared" si="11"/>
        <v>28.969259988745076</v>
      </c>
      <c r="F33" s="69">
        <f t="shared" si="11"/>
        <v>99.272762299227011</v>
      </c>
      <c r="G33" s="69">
        <f t="shared" si="11"/>
        <v>41.078365785242305</v>
      </c>
      <c r="H33" s="69">
        <f t="shared" si="11"/>
        <v>47.722673996869389</v>
      </c>
      <c r="I33" s="69">
        <f t="shared" si="11"/>
        <v>52.092444981978112</v>
      </c>
      <c r="J33" s="69">
        <f t="shared" si="11"/>
        <v>95.993853769362119</v>
      </c>
    </row>
    <row r="34" spans="1:10" ht="15" thickBot="1" x14ac:dyDescent="0.35">
      <c r="A34" s="44" t="s">
        <v>13</v>
      </c>
      <c r="B34" s="71">
        <f>B7+B13+B19+B25</f>
        <v>232337.76</v>
      </c>
      <c r="C34" s="71">
        <f t="shared" ref="C34:J34" si="12">C7+C13+C19+C25</f>
        <v>14425.06</v>
      </c>
      <c r="D34" s="71">
        <f t="shared" si="12"/>
        <v>39028</v>
      </c>
      <c r="E34" s="71">
        <f t="shared" si="12"/>
        <v>21541.87</v>
      </c>
      <c r="F34" s="71">
        <f t="shared" si="12"/>
        <v>8245</v>
      </c>
      <c r="G34" s="71">
        <f t="shared" si="12"/>
        <v>3500</v>
      </c>
      <c r="H34" s="71">
        <f t="shared" si="12"/>
        <v>3000</v>
      </c>
      <c r="I34" s="71">
        <f t="shared" si="12"/>
        <v>288792.83</v>
      </c>
      <c r="J34" s="71">
        <f t="shared" si="12"/>
        <v>57950.47</v>
      </c>
    </row>
    <row r="35" spans="1:10" ht="15" thickBot="1" x14ac:dyDescent="0.35">
      <c r="A35" s="45" t="s">
        <v>14</v>
      </c>
      <c r="B35" s="73">
        <f>B34/B32</f>
        <v>6.5281533189548107</v>
      </c>
      <c r="C35" s="73">
        <f t="shared" ref="C35:J35" si="13">C34/C32</f>
        <v>5.6507258753202398</v>
      </c>
      <c r="D35" s="73">
        <f t="shared" si="13"/>
        <v>6.1392676861026469</v>
      </c>
      <c r="E35" s="73">
        <f t="shared" si="13"/>
        <v>5.2308056538303696</v>
      </c>
      <c r="F35" s="73">
        <f t="shared" si="13"/>
        <v>5</v>
      </c>
      <c r="G35" s="73">
        <f t="shared" si="13"/>
        <v>5</v>
      </c>
      <c r="H35" s="73">
        <f t="shared" si="13"/>
        <v>6</v>
      </c>
      <c r="I35" s="73">
        <f t="shared" si="13"/>
        <v>6.3590823845301347</v>
      </c>
      <c r="J35" s="73">
        <f t="shared" si="13"/>
        <v>2.8384441240030016</v>
      </c>
    </row>
    <row r="41" spans="1:10" x14ac:dyDescent="0.3">
      <c r="E41" s="26">
        <v>1</v>
      </c>
    </row>
    <row r="49" spans="9:9" x14ac:dyDescent="0.3">
      <c r="I49" s="26">
        <f>SUM(B49:H49)</f>
        <v>0</v>
      </c>
    </row>
  </sheetData>
  <protectedRanges>
    <protectedRange sqref="B5:H5 J5 B11:H11 J11 B17:H17 J17 B23:H23 J23" name="Oblast1_6_1_5"/>
    <protectedRange sqref="B7:H7 J7 B13:H13 J13 B19:H19 J19 B25:H25 J25" name="Oblast1_7_1_1"/>
    <protectedRange sqref="B4:H4 J4" name="Oblast1_6_1_1_1_1"/>
    <protectedRange sqref="B10:H10 J10" name="Oblast1_6_1_2_1_1"/>
    <protectedRange sqref="B16:H16 J16" name="Oblast1_6_1_3_1_1"/>
    <protectedRange sqref="B22:H22 J22" name="Oblast1_6_1_4_1_1"/>
  </protectedRanges>
  <mergeCells count="3">
    <mergeCell ref="A1:J1"/>
    <mergeCell ref="A28:J28"/>
    <mergeCell ref="A29:J2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E7" sqref="E7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82" t="s">
        <v>0</v>
      </c>
      <c r="C2" s="82" t="s">
        <v>1</v>
      </c>
      <c r="D2" s="82" t="s">
        <v>2</v>
      </c>
      <c r="E2" s="82" t="s">
        <v>3</v>
      </c>
      <c r="F2" s="82" t="s">
        <v>4</v>
      </c>
      <c r="G2" s="82" t="s">
        <v>5</v>
      </c>
      <c r="H2" s="82" t="s">
        <v>6</v>
      </c>
      <c r="I2" s="83" t="s">
        <v>7</v>
      </c>
      <c r="J2" s="84" t="s">
        <v>8</v>
      </c>
    </row>
    <row r="3" spans="1:10" ht="15.6" x14ac:dyDescent="0.3">
      <c r="A3" s="85" t="s">
        <v>43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86" t="s">
        <v>10</v>
      </c>
      <c r="B4" s="2">
        <v>13688.56</v>
      </c>
      <c r="C4" s="3">
        <v>457.95</v>
      </c>
      <c r="D4" s="2">
        <v>2480.5500000000006</v>
      </c>
      <c r="E4" s="2">
        <v>1213.6399999999999</v>
      </c>
      <c r="F4" s="2">
        <v>330.43</v>
      </c>
      <c r="G4" s="2">
        <v>1165.6100000000001</v>
      </c>
      <c r="H4" s="2">
        <v>1053.75</v>
      </c>
      <c r="I4" s="32">
        <v>20390.490000000002</v>
      </c>
      <c r="J4" s="5">
        <v>3518.18</v>
      </c>
    </row>
    <row r="5" spans="1:10" ht="15.6" x14ac:dyDescent="0.3">
      <c r="A5" s="87" t="s">
        <v>11</v>
      </c>
      <c r="B5" s="6">
        <v>0</v>
      </c>
      <c r="C5" s="7">
        <v>0</v>
      </c>
      <c r="D5" s="8">
        <v>0</v>
      </c>
      <c r="E5" s="8"/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86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87" t="s">
        <v>13</v>
      </c>
      <c r="B7" s="6">
        <v>0</v>
      </c>
      <c r="C7" s="7">
        <v>0</v>
      </c>
      <c r="D7" s="8">
        <v>0</v>
      </c>
      <c r="E7" s="8">
        <v>0</v>
      </c>
      <c r="F7" s="7">
        <v>0</v>
      </c>
      <c r="G7" s="8">
        <v>0</v>
      </c>
      <c r="H7" s="8">
        <v>0</v>
      </c>
      <c r="I7" s="8">
        <v>0</v>
      </c>
      <c r="J7" s="10">
        <v>0</v>
      </c>
    </row>
    <row r="8" spans="1:10" ht="16.2" thickBot="1" x14ac:dyDescent="0.35">
      <c r="A8" s="88" t="s">
        <v>14</v>
      </c>
      <c r="B8" s="73" t="e">
        <f>B7/B5</f>
        <v>#DIV/0!</v>
      </c>
      <c r="C8" s="73" t="e">
        <f t="shared" ref="C8:J8" si="1">C7/C5</f>
        <v>#DIV/0!</v>
      </c>
      <c r="D8" s="73" t="e">
        <f t="shared" si="1"/>
        <v>#DIV/0!</v>
      </c>
      <c r="E8" s="73" t="e">
        <f t="shared" si="1"/>
        <v>#DIV/0!</v>
      </c>
      <c r="F8" s="73" t="e">
        <f t="shared" si="1"/>
        <v>#DIV/0!</v>
      </c>
      <c r="G8" s="73" t="e">
        <f t="shared" si="1"/>
        <v>#DIV/0!</v>
      </c>
      <c r="H8" s="73" t="e">
        <f t="shared" si="1"/>
        <v>#DIV/0!</v>
      </c>
      <c r="I8" s="73" t="e">
        <f t="shared" si="1"/>
        <v>#DIV/0!</v>
      </c>
      <c r="J8" s="73" t="e">
        <f t="shared" si="1"/>
        <v>#DIV/0!</v>
      </c>
    </row>
    <row r="9" spans="1:10" ht="15.6" x14ac:dyDescent="0.3">
      <c r="A9" s="85" t="s">
        <v>44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86" t="s">
        <v>10</v>
      </c>
      <c r="B10" s="2">
        <v>7429</v>
      </c>
      <c r="C10" s="3">
        <v>286</v>
      </c>
      <c r="D10" s="2">
        <v>1260</v>
      </c>
      <c r="E10" s="2">
        <v>1351</v>
      </c>
      <c r="F10" s="2">
        <v>564</v>
      </c>
      <c r="G10" s="2">
        <v>1117</v>
      </c>
      <c r="H10" s="2">
        <v>1153</v>
      </c>
      <c r="I10" s="32">
        <v>13160</v>
      </c>
      <c r="J10" s="5">
        <v>3330</v>
      </c>
    </row>
    <row r="11" spans="1:10" ht="15.6" x14ac:dyDescent="0.3">
      <c r="A11" s="87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86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87" t="s">
        <v>13</v>
      </c>
      <c r="B13" s="6">
        <v>0</v>
      </c>
      <c r="C13" s="7">
        <v>0</v>
      </c>
      <c r="D13" s="8">
        <v>0</v>
      </c>
      <c r="E13" s="8">
        <v>0</v>
      </c>
      <c r="F13" s="7">
        <v>0</v>
      </c>
      <c r="G13" s="8">
        <v>0</v>
      </c>
      <c r="H13" s="8">
        <v>0</v>
      </c>
      <c r="I13" s="8">
        <v>0</v>
      </c>
      <c r="J13" s="10">
        <v>0</v>
      </c>
    </row>
    <row r="14" spans="1:10" ht="16.2" thickBot="1" x14ac:dyDescent="0.35">
      <c r="A14" s="88" t="s">
        <v>14</v>
      </c>
      <c r="B14" s="73" t="e">
        <f>B13/B11</f>
        <v>#DIV/0!</v>
      </c>
      <c r="C14" s="73" t="e">
        <f t="shared" ref="C14:J14" si="3">C13/C11</f>
        <v>#DIV/0!</v>
      </c>
      <c r="D14" s="73" t="e">
        <f t="shared" si="3"/>
        <v>#DIV/0!</v>
      </c>
      <c r="E14" s="73" t="e">
        <f t="shared" si="3"/>
        <v>#DIV/0!</v>
      </c>
      <c r="F14" s="73" t="e">
        <f t="shared" si="3"/>
        <v>#DIV/0!</v>
      </c>
      <c r="G14" s="73" t="e">
        <f t="shared" si="3"/>
        <v>#DIV/0!</v>
      </c>
      <c r="H14" s="73" t="e">
        <f t="shared" si="3"/>
        <v>#DIV/0!</v>
      </c>
      <c r="I14" s="73" t="e">
        <f t="shared" si="3"/>
        <v>#DIV/0!</v>
      </c>
      <c r="J14" s="73" t="e">
        <f t="shared" si="3"/>
        <v>#DIV/0!</v>
      </c>
    </row>
    <row r="15" spans="1:10" ht="15.6" x14ac:dyDescent="0.3">
      <c r="A15" s="85" t="s">
        <v>45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86" t="s">
        <v>10</v>
      </c>
      <c r="B16" s="2">
        <v>25129.83</v>
      </c>
      <c r="C16" s="3">
        <v>686.35</v>
      </c>
      <c r="D16" s="2">
        <v>8290.57</v>
      </c>
      <c r="E16" s="2">
        <v>4088</v>
      </c>
      <c r="F16" s="2">
        <v>1391.75</v>
      </c>
      <c r="G16" s="2">
        <v>5250.96</v>
      </c>
      <c r="H16" s="2">
        <v>2156.16</v>
      </c>
      <c r="I16" s="32">
        <v>46993.619999999995</v>
      </c>
      <c r="J16" s="5">
        <v>15597.859999999999</v>
      </c>
    </row>
    <row r="17" spans="1:10" ht="15.6" x14ac:dyDescent="0.3">
      <c r="A17" s="87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86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87" t="s">
        <v>13</v>
      </c>
      <c r="B19" s="6">
        <v>0</v>
      </c>
      <c r="C19" s="7">
        <v>0</v>
      </c>
      <c r="D19" s="8">
        <v>0</v>
      </c>
      <c r="E19" s="8">
        <v>0</v>
      </c>
      <c r="F19" s="7">
        <v>0</v>
      </c>
      <c r="G19" s="8">
        <v>0</v>
      </c>
      <c r="H19" s="8">
        <v>0</v>
      </c>
      <c r="I19" s="8">
        <v>0</v>
      </c>
      <c r="J19" s="10">
        <v>0</v>
      </c>
    </row>
    <row r="20" spans="1:10" ht="16.2" thickBot="1" x14ac:dyDescent="0.35">
      <c r="A20" s="88" t="s">
        <v>14</v>
      </c>
      <c r="B20" s="73" t="e">
        <f>B19/B17</f>
        <v>#DIV/0!</v>
      </c>
      <c r="C20" s="73" t="e">
        <f t="shared" ref="C20:J20" si="5">C19/C17</f>
        <v>#DIV/0!</v>
      </c>
      <c r="D20" s="73" t="e">
        <f t="shared" si="5"/>
        <v>#DIV/0!</v>
      </c>
      <c r="E20" s="73" t="e">
        <f t="shared" si="5"/>
        <v>#DIV/0!</v>
      </c>
      <c r="F20" s="73" t="e">
        <f t="shared" si="5"/>
        <v>#DIV/0!</v>
      </c>
      <c r="G20" s="73" t="e">
        <f t="shared" si="5"/>
        <v>#DIV/0!</v>
      </c>
      <c r="H20" s="73" t="e">
        <f t="shared" si="5"/>
        <v>#DIV/0!</v>
      </c>
      <c r="I20" s="73" t="e">
        <f t="shared" si="5"/>
        <v>#DIV/0!</v>
      </c>
      <c r="J20" s="73" t="e">
        <f t="shared" si="5"/>
        <v>#DIV/0!</v>
      </c>
    </row>
    <row r="21" spans="1:10" ht="15.6" x14ac:dyDescent="0.3">
      <c r="A21" s="85" t="s">
        <v>46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86" t="s">
        <v>10</v>
      </c>
      <c r="B22" s="2">
        <v>5077.1400000000003</v>
      </c>
      <c r="C22" s="3">
        <v>204.86</v>
      </c>
      <c r="D22" s="2">
        <v>2180.35</v>
      </c>
      <c r="E22" s="2">
        <v>1104.2</v>
      </c>
      <c r="F22" s="2">
        <v>47</v>
      </c>
      <c r="G22" s="2">
        <v>1089.24</v>
      </c>
      <c r="H22" s="2">
        <v>206.86</v>
      </c>
      <c r="I22" s="32">
        <v>9909.6500000000015</v>
      </c>
      <c r="J22" s="5">
        <v>2606.16</v>
      </c>
    </row>
    <row r="23" spans="1:10" ht="15.6" x14ac:dyDescent="0.3">
      <c r="A23" s="87" t="s">
        <v>11</v>
      </c>
      <c r="B23" s="6">
        <v>0</v>
      </c>
      <c r="C23" s="7">
        <v>0</v>
      </c>
      <c r="D23" s="8">
        <v>0</v>
      </c>
      <c r="E23" s="8"/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86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87" t="s">
        <v>13</v>
      </c>
      <c r="B25" s="6">
        <v>0</v>
      </c>
      <c r="C25" s="7">
        <v>0</v>
      </c>
      <c r="D25" s="8">
        <v>0</v>
      </c>
      <c r="E25" s="8"/>
      <c r="F25" s="7">
        <v>0</v>
      </c>
      <c r="G25" s="8">
        <v>0</v>
      </c>
      <c r="H25" s="8">
        <v>0</v>
      </c>
      <c r="I25" s="8">
        <v>0</v>
      </c>
      <c r="J25" s="10">
        <v>0</v>
      </c>
    </row>
    <row r="26" spans="1:10" ht="16.2" thickBot="1" x14ac:dyDescent="0.35">
      <c r="A26" s="88" t="s">
        <v>14</v>
      </c>
      <c r="B26" s="73" t="e">
        <f>B25/B23</f>
        <v>#DIV/0!</v>
      </c>
      <c r="C26" s="73" t="e">
        <f t="shared" ref="C26:J26" si="7">C25/C23</f>
        <v>#DIV/0!</v>
      </c>
      <c r="D26" s="73" t="e">
        <f t="shared" si="7"/>
        <v>#DIV/0!</v>
      </c>
      <c r="E26" s="73" t="e">
        <f t="shared" si="7"/>
        <v>#DIV/0!</v>
      </c>
      <c r="F26" s="73" t="e">
        <f t="shared" si="7"/>
        <v>#DIV/0!</v>
      </c>
      <c r="G26" s="73" t="e">
        <f t="shared" si="7"/>
        <v>#DIV/0!</v>
      </c>
      <c r="H26" s="73" t="e">
        <f t="shared" si="7"/>
        <v>#DIV/0!</v>
      </c>
      <c r="I26" s="73" t="e">
        <f t="shared" si="7"/>
        <v>#DIV/0!</v>
      </c>
      <c r="J26" s="73" t="e">
        <f t="shared" si="7"/>
        <v>#DIV/0!</v>
      </c>
    </row>
    <row r="27" spans="1:10" ht="15.6" x14ac:dyDescent="0.3">
      <c r="A27" s="85" t="s">
        <v>47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5.6" x14ac:dyDescent="0.3">
      <c r="A28" s="86" t="s">
        <v>10</v>
      </c>
      <c r="B28" s="2">
        <v>5796</v>
      </c>
      <c r="C28" s="3">
        <v>607</v>
      </c>
      <c r="D28" s="2">
        <v>1974</v>
      </c>
      <c r="E28" s="2">
        <v>1125.25</v>
      </c>
      <c r="F28" s="2">
        <v>495</v>
      </c>
      <c r="G28" s="2">
        <v>503</v>
      </c>
      <c r="H28" s="2">
        <v>893</v>
      </c>
      <c r="I28" s="32">
        <v>11393.25</v>
      </c>
      <c r="J28" s="5">
        <v>4179</v>
      </c>
    </row>
    <row r="29" spans="1:10" ht="15.6" x14ac:dyDescent="0.3">
      <c r="A29" s="87" t="s">
        <v>11</v>
      </c>
      <c r="B29" s="6">
        <v>0</v>
      </c>
      <c r="C29" s="7">
        <v>0</v>
      </c>
      <c r="D29" s="8">
        <v>0</v>
      </c>
      <c r="E29" s="8">
        <v>0</v>
      </c>
      <c r="F29" s="7">
        <v>0</v>
      </c>
      <c r="G29" s="8">
        <v>0</v>
      </c>
      <c r="H29" s="8">
        <v>0</v>
      </c>
      <c r="I29" s="8">
        <v>0</v>
      </c>
      <c r="J29" s="10">
        <v>0</v>
      </c>
    </row>
    <row r="30" spans="1:10" ht="15.6" x14ac:dyDescent="0.3">
      <c r="A30" s="86" t="s">
        <v>12</v>
      </c>
      <c r="B30" s="57">
        <f>(B29/B28)*100</f>
        <v>0</v>
      </c>
      <c r="C30" s="57">
        <f t="shared" ref="C30:J30" si="8">(C29/C28)*100</f>
        <v>0</v>
      </c>
      <c r="D30" s="57">
        <f t="shared" si="8"/>
        <v>0</v>
      </c>
      <c r="E30" s="57">
        <f t="shared" si="8"/>
        <v>0</v>
      </c>
      <c r="F30" s="57">
        <f t="shared" si="8"/>
        <v>0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</row>
    <row r="31" spans="1:10" ht="15.6" x14ac:dyDescent="0.3">
      <c r="A31" s="87" t="s">
        <v>13</v>
      </c>
      <c r="B31" s="6">
        <v>0</v>
      </c>
      <c r="C31" s="7">
        <v>0</v>
      </c>
      <c r="D31" s="8">
        <v>0</v>
      </c>
      <c r="E31" s="8">
        <v>0</v>
      </c>
      <c r="F31" s="7">
        <v>0</v>
      </c>
      <c r="G31" s="8">
        <v>0</v>
      </c>
      <c r="H31" s="8">
        <v>0</v>
      </c>
      <c r="I31" s="8">
        <v>0</v>
      </c>
      <c r="J31" s="10">
        <v>0</v>
      </c>
    </row>
    <row r="32" spans="1:10" ht="16.2" thickBot="1" x14ac:dyDescent="0.35">
      <c r="A32" s="88" t="s">
        <v>14</v>
      </c>
      <c r="B32" s="73" t="e">
        <f>B31/B29</f>
        <v>#DIV/0!</v>
      </c>
      <c r="C32" s="73" t="e">
        <f t="shared" ref="C32:J32" si="9">C31/C29</f>
        <v>#DIV/0!</v>
      </c>
      <c r="D32" s="73" t="e">
        <f t="shared" si="9"/>
        <v>#DIV/0!</v>
      </c>
      <c r="E32" s="73" t="e">
        <f t="shared" si="9"/>
        <v>#DIV/0!</v>
      </c>
      <c r="F32" s="73" t="e">
        <f t="shared" si="9"/>
        <v>#DIV/0!</v>
      </c>
      <c r="G32" s="73" t="e">
        <f t="shared" si="9"/>
        <v>#DIV/0!</v>
      </c>
      <c r="H32" s="73" t="e">
        <f t="shared" si="9"/>
        <v>#DIV/0!</v>
      </c>
      <c r="I32" s="73" t="e">
        <f t="shared" si="9"/>
        <v>#DIV/0!</v>
      </c>
      <c r="J32" s="73" t="e">
        <f t="shared" si="9"/>
        <v>#DIV/0!</v>
      </c>
    </row>
    <row r="34" spans="1:10" ht="16.2" thickBot="1" x14ac:dyDescent="0.35">
      <c r="A34" s="110" t="s">
        <v>81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6.2" thickBot="1" x14ac:dyDescent="0.35">
      <c r="A35" s="111" t="s">
        <v>86</v>
      </c>
      <c r="B35" s="112"/>
      <c r="C35" s="112"/>
      <c r="D35" s="112"/>
      <c r="E35" s="112"/>
      <c r="F35" s="112"/>
      <c r="G35" s="112"/>
      <c r="H35" s="112"/>
      <c r="I35" s="112"/>
      <c r="J35" s="113"/>
    </row>
    <row r="36" spans="1:10" ht="28.8" thickTop="1" thickBot="1" x14ac:dyDescent="0.35">
      <c r="A36" s="23" t="s">
        <v>94</v>
      </c>
      <c r="B36" s="38" t="s">
        <v>0</v>
      </c>
      <c r="C36" s="38" t="s">
        <v>1</v>
      </c>
      <c r="D36" s="38" t="s">
        <v>2</v>
      </c>
      <c r="E36" s="38" t="s">
        <v>3</v>
      </c>
      <c r="F36" s="38" t="s">
        <v>4</v>
      </c>
      <c r="G36" s="38" t="s">
        <v>5</v>
      </c>
      <c r="H36" s="38" t="s">
        <v>6</v>
      </c>
      <c r="I36" s="39" t="s">
        <v>7</v>
      </c>
      <c r="J36" s="40" t="s">
        <v>8</v>
      </c>
    </row>
    <row r="37" spans="1:10" ht="15.6" thickTop="1" thickBot="1" x14ac:dyDescent="0.35">
      <c r="A37" s="41" t="s">
        <v>10</v>
      </c>
      <c r="B37" s="24">
        <v>57120.53</v>
      </c>
      <c r="C37" s="25">
        <v>2242.16</v>
      </c>
      <c r="D37" s="25">
        <v>16185.47</v>
      </c>
      <c r="E37" s="25">
        <v>8882.09</v>
      </c>
      <c r="F37" s="25">
        <v>2828.18</v>
      </c>
      <c r="G37" s="25">
        <v>9125.81</v>
      </c>
      <c r="H37" s="25">
        <v>5462.77</v>
      </c>
      <c r="I37" s="25">
        <f>SUM(B37:H37)</f>
        <v>101847.01</v>
      </c>
      <c r="J37" s="25">
        <v>29231.200000000001</v>
      </c>
    </row>
    <row r="38" spans="1:10" ht="15" thickBot="1" x14ac:dyDescent="0.35">
      <c r="A38" s="42" t="s">
        <v>11</v>
      </c>
      <c r="B38" s="67">
        <f>B5+B11+B17+B23+B29</f>
        <v>0</v>
      </c>
      <c r="C38" s="67">
        <f t="shared" ref="C38:J38" si="10">C5+C11+C17+C23+C29</f>
        <v>0</v>
      </c>
      <c r="D38" s="67">
        <f t="shared" si="10"/>
        <v>0</v>
      </c>
      <c r="E38" s="67">
        <f t="shared" si="10"/>
        <v>0</v>
      </c>
      <c r="F38" s="67">
        <f t="shared" si="10"/>
        <v>0</v>
      </c>
      <c r="G38" s="67">
        <f t="shared" si="10"/>
        <v>0</v>
      </c>
      <c r="H38" s="67">
        <f t="shared" si="10"/>
        <v>0</v>
      </c>
      <c r="I38" s="67">
        <f t="shared" si="10"/>
        <v>0</v>
      </c>
      <c r="J38" s="67">
        <f t="shared" si="10"/>
        <v>0</v>
      </c>
    </row>
    <row r="39" spans="1:10" ht="15" thickBot="1" x14ac:dyDescent="0.35">
      <c r="A39" s="43" t="s">
        <v>12</v>
      </c>
      <c r="B39" s="69">
        <f>(B38/B37)*100</f>
        <v>0</v>
      </c>
      <c r="C39" s="69">
        <f t="shared" ref="C39:J39" si="11">(C38/C37)*100</f>
        <v>0</v>
      </c>
      <c r="D39" s="69">
        <f t="shared" si="11"/>
        <v>0</v>
      </c>
      <c r="E39" s="69">
        <f t="shared" si="11"/>
        <v>0</v>
      </c>
      <c r="F39" s="69">
        <f t="shared" si="11"/>
        <v>0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69">
        <f t="shared" si="11"/>
        <v>0</v>
      </c>
    </row>
    <row r="40" spans="1:10" ht="15" thickBot="1" x14ac:dyDescent="0.35">
      <c r="A40" s="44" t="s">
        <v>13</v>
      </c>
      <c r="B40" s="71">
        <f>B7+B13+B19+B25+B31</f>
        <v>0</v>
      </c>
      <c r="C40" s="71">
        <f t="shared" ref="C40:J40" si="12">C7+C13+C19+C25+C31</f>
        <v>0</v>
      </c>
      <c r="D40" s="71">
        <f t="shared" si="12"/>
        <v>0</v>
      </c>
      <c r="E40" s="71">
        <f t="shared" si="12"/>
        <v>0</v>
      </c>
      <c r="F40" s="71">
        <f t="shared" si="12"/>
        <v>0</v>
      </c>
      <c r="G40" s="71">
        <f t="shared" si="12"/>
        <v>0</v>
      </c>
      <c r="H40" s="71">
        <f t="shared" si="12"/>
        <v>0</v>
      </c>
      <c r="I40" s="71">
        <f t="shared" si="12"/>
        <v>0</v>
      </c>
      <c r="J40" s="71">
        <f t="shared" si="12"/>
        <v>0</v>
      </c>
    </row>
    <row r="41" spans="1:10" ht="15" thickBot="1" x14ac:dyDescent="0.35">
      <c r="A41" s="45" t="s">
        <v>14</v>
      </c>
      <c r="B41" s="73" t="e">
        <f>B40/B38</f>
        <v>#DIV/0!</v>
      </c>
      <c r="C41" s="73" t="e">
        <f t="shared" ref="C41:J41" si="13">C40/C38</f>
        <v>#DIV/0!</v>
      </c>
      <c r="D41" s="73" t="e">
        <f t="shared" si="13"/>
        <v>#DIV/0!</v>
      </c>
      <c r="E41" s="73" t="e">
        <f t="shared" si="13"/>
        <v>#DIV/0!</v>
      </c>
      <c r="F41" s="73" t="e">
        <f t="shared" si="13"/>
        <v>#DIV/0!</v>
      </c>
      <c r="G41" s="73" t="e">
        <f t="shared" si="13"/>
        <v>#DIV/0!</v>
      </c>
      <c r="H41" s="73" t="e">
        <f t="shared" si="13"/>
        <v>#DIV/0!</v>
      </c>
      <c r="I41" s="73" t="e">
        <f t="shared" si="13"/>
        <v>#DIV/0!</v>
      </c>
      <c r="J41" s="73" t="e">
        <f t="shared" si="13"/>
        <v>#DIV/0!</v>
      </c>
    </row>
    <row r="49" spans="9:9" x14ac:dyDescent="0.3">
      <c r="I49" s="26">
        <f>SUM(B49:H49)</f>
        <v>0</v>
      </c>
    </row>
  </sheetData>
  <protectedRanges>
    <protectedRange sqref="B5:H5 J5 B7:H7 J7 B11:H11 J11 B13:H13 J13 B17:H17 J17 B19:H19 J19 B23:H23 J23 B25:H25 J25 B29:H29 J29 B31:H31 J31" name="Oblast1_6_1_1_2"/>
    <protectedRange sqref="B4:H4 J4" name="Oblast1_6_1_1_1_1_1"/>
    <protectedRange sqref="B10:H10 J10" name="Oblast1_6_1_2_1_1"/>
    <protectedRange sqref="B16:H16 J16" name="Oblast1_6_1_3_1_1"/>
    <protectedRange sqref="B22:H22 J22" name="Oblast1_6_1_4_1_1"/>
    <protectedRange sqref="B28:H28 J28" name="Oblast1_6_1_5_1_1"/>
  </protectedRanges>
  <mergeCells count="3">
    <mergeCell ref="A1:J1"/>
    <mergeCell ref="A34:J34"/>
    <mergeCell ref="A35:J3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19" sqref="B19:J19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48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3019.1</v>
      </c>
      <c r="C4" s="3">
        <v>316.58999999999997</v>
      </c>
      <c r="D4" s="2">
        <v>688</v>
      </c>
      <c r="E4" s="2">
        <v>540.13</v>
      </c>
      <c r="F4" s="2">
        <v>595.79999999999995</v>
      </c>
      <c r="G4" s="2">
        <v>759.45</v>
      </c>
      <c r="H4" s="2">
        <v>469.5</v>
      </c>
      <c r="I4" s="32">
        <v>6388.87</v>
      </c>
      <c r="J4" s="5">
        <v>1469.88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6">
        <v>0</v>
      </c>
      <c r="C7" s="7">
        <v>0</v>
      </c>
      <c r="D7" s="8">
        <v>0</v>
      </c>
      <c r="E7" s="8">
        <v>0</v>
      </c>
      <c r="F7" s="7">
        <v>0</v>
      </c>
      <c r="G7" s="8">
        <v>0</v>
      </c>
      <c r="H7" s="8">
        <v>0</v>
      </c>
      <c r="I7" s="8">
        <v>0</v>
      </c>
      <c r="J7" s="10">
        <v>0</v>
      </c>
    </row>
    <row r="8" spans="1:10" ht="16.2" thickBot="1" x14ac:dyDescent="0.35">
      <c r="A8" s="36" t="s">
        <v>14</v>
      </c>
      <c r="B8" s="73" t="e">
        <f>B7/B5</f>
        <v>#DIV/0!</v>
      </c>
      <c r="C8" s="73" t="e">
        <f t="shared" ref="C8:J8" si="1">C7/C5</f>
        <v>#DIV/0!</v>
      </c>
      <c r="D8" s="73" t="e">
        <f t="shared" si="1"/>
        <v>#DIV/0!</v>
      </c>
      <c r="E8" s="73" t="e">
        <f t="shared" si="1"/>
        <v>#DIV/0!</v>
      </c>
      <c r="F8" s="73" t="e">
        <f t="shared" si="1"/>
        <v>#DIV/0!</v>
      </c>
      <c r="G8" s="73" t="e">
        <f t="shared" si="1"/>
        <v>#DIV/0!</v>
      </c>
      <c r="H8" s="73" t="e">
        <f t="shared" si="1"/>
        <v>#DIV/0!</v>
      </c>
      <c r="I8" s="73" t="e">
        <f t="shared" si="1"/>
        <v>#DIV/0!</v>
      </c>
      <c r="J8" s="73" t="e">
        <f t="shared" si="1"/>
        <v>#DIV/0!</v>
      </c>
    </row>
    <row r="9" spans="1:10" ht="15.6" x14ac:dyDescent="0.3">
      <c r="A9" s="30" t="s">
        <v>49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4397.88</v>
      </c>
      <c r="C10" s="3">
        <v>398.12</v>
      </c>
      <c r="D10" s="2">
        <v>655.04</v>
      </c>
      <c r="E10" s="2">
        <v>911.17</v>
      </c>
      <c r="F10" s="2">
        <v>271.64999999999998</v>
      </c>
      <c r="G10" s="2">
        <v>159.77000000000001</v>
      </c>
      <c r="H10" s="2">
        <v>341.19</v>
      </c>
      <c r="I10" s="32">
        <v>7134.82</v>
      </c>
      <c r="J10" s="5">
        <v>2602.6999999999998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33" t="s">
        <v>13</v>
      </c>
      <c r="B13" s="6">
        <v>0</v>
      </c>
      <c r="C13" s="7">
        <v>0</v>
      </c>
      <c r="D13" s="8">
        <v>0</v>
      </c>
      <c r="E13" s="8">
        <v>0</v>
      </c>
      <c r="F13" s="7">
        <v>0</v>
      </c>
      <c r="G13" s="8">
        <v>0</v>
      </c>
      <c r="H13" s="8">
        <v>0</v>
      </c>
      <c r="I13" s="8">
        <v>0</v>
      </c>
      <c r="J13" s="10">
        <v>0</v>
      </c>
    </row>
    <row r="14" spans="1:10" ht="16.2" thickBot="1" x14ac:dyDescent="0.35">
      <c r="A14" s="36" t="s">
        <v>14</v>
      </c>
      <c r="B14" s="73" t="e">
        <f>B13/B11</f>
        <v>#DIV/0!</v>
      </c>
      <c r="C14" s="73" t="e">
        <f t="shared" ref="C14:J14" si="3">C13/C11</f>
        <v>#DIV/0!</v>
      </c>
      <c r="D14" s="73" t="e">
        <f t="shared" si="3"/>
        <v>#DIV/0!</v>
      </c>
      <c r="E14" s="73" t="e">
        <f t="shared" si="3"/>
        <v>#DIV/0!</v>
      </c>
      <c r="F14" s="73" t="e">
        <f t="shared" si="3"/>
        <v>#DIV/0!</v>
      </c>
      <c r="G14" s="73" t="e">
        <f t="shared" si="3"/>
        <v>#DIV/0!</v>
      </c>
      <c r="H14" s="73" t="e">
        <f t="shared" si="3"/>
        <v>#DIV/0!</v>
      </c>
      <c r="I14" s="73" t="e">
        <f t="shared" si="3"/>
        <v>#DIV/0!</v>
      </c>
      <c r="J14" s="73" t="e">
        <f t="shared" si="3"/>
        <v>#DIV/0!</v>
      </c>
    </row>
    <row r="15" spans="1:10" ht="15.6" x14ac:dyDescent="0.3">
      <c r="A15" s="30" t="s">
        <v>50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2180.06</v>
      </c>
      <c r="C16" s="3">
        <v>350.1</v>
      </c>
      <c r="D16" s="2">
        <v>650</v>
      </c>
      <c r="E16" s="2">
        <v>600.1</v>
      </c>
      <c r="F16" s="2">
        <v>215.15</v>
      </c>
      <c r="G16" s="2">
        <v>440.18</v>
      </c>
      <c r="H16" s="2">
        <v>750.09</v>
      </c>
      <c r="I16" s="32">
        <v>5185.68</v>
      </c>
      <c r="J16" s="5">
        <v>1230.25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6">
        <v>0</v>
      </c>
      <c r="C19" s="7">
        <v>0</v>
      </c>
      <c r="D19" s="8">
        <v>0</v>
      </c>
      <c r="E19" s="8">
        <v>0</v>
      </c>
      <c r="F19" s="7">
        <v>0</v>
      </c>
      <c r="G19" s="8">
        <v>0</v>
      </c>
      <c r="H19" s="8">
        <v>0</v>
      </c>
      <c r="I19" s="8">
        <v>0</v>
      </c>
      <c r="J19" s="10">
        <v>0</v>
      </c>
    </row>
    <row r="20" spans="1:10" ht="16.2" thickBot="1" x14ac:dyDescent="0.35">
      <c r="A20" s="36" t="s">
        <v>14</v>
      </c>
      <c r="B20" s="73" t="e">
        <f>B19/B17</f>
        <v>#DIV/0!</v>
      </c>
      <c r="C20" s="73" t="e">
        <f t="shared" ref="C20:J20" si="5">C19/C17</f>
        <v>#DIV/0!</v>
      </c>
      <c r="D20" s="73" t="e">
        <f t="shared" si="5"/>
        <v>#DIV/0!</v>
      </c>
      <c r="E20" s="73" t="e">
        <f t="shared" si="5"/>
        <v>#DIV/0!</v>
      </c>
      <c r="F20" s="73" t="e">
        <f t="shared" si="5"/>
        <v>#DIV/0!</v>
      </c>
      <c r="G20" s="73" t="e">
        <f t="shared" si="5"/>
        <v>#DIV/0!</v>
      </c>
      <c r="H20" s="73" t="e">
        <f t="shared" si="5"/>
        <v>#DIV/0!</v>
      </c>
      <c r="I20" s="73" t="e">
        <f t="shared" si="5"/>
        <v>#DIV/0!</v>
      </c>
      <c r="J20" s="73" t="e">
        <f t="shared" si="5"/>
        <v>#DIV/0!</v>
      </c>
    </row>
    <row r="22" spans="1:10" ht="16.2" thickBot="1" x14ac:dyDescent="0.35">
      <c r="A22" s="110" t="s">
        <v>81</v>
      </c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16.2" thickBot="1" x14ac:dyDescent="0.35">
      <c r="A23" s="111" t="s">
        <v>87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8.8" thickTop="1" thickBot="1" x14ac:dyDescent="0.35">
      <c r="A24" s="23" t="s">
        <v>94</v>
      </c>
      <c r="B24" s="38" t="s">
        <v>0</v>
      </c>
      <c r="C24" s="38" t="s">
        <v>1</v>
      </c>
      <c r="D24" s="38" t="s">
        <v>2</v>
      </c>
      <c r="E24" s="38" t="s">
        <v>3</v>
      </c>
      <c r="F24" s="38" t="s">
        <v>4</v>
      </c>
      <c r="G24" s="38" t="s">
        <v>5</v>
      </c>
      <c r="H24" s="38" t="s">
        <v>6</v>
      </c>
      <c r="I24" s="39" t="s">
        <v>7</v>
      </c>
      <c r="J24" s="40" t="s">
        <v>8</v>
      </c>
    </row>
    <row r="25" spans="1:10" ht="15.6" thickTop="1" thickBot="1" x14ac:dyDescent="0.35">
      <c r="A25" s="41" t="s">
        <v>10</v>
      </c>
      <c r="B25" s="24">
        <v>9597.0400000000009</v>
      </c>
      <c r="C25" s="25">
        <v>1064.81</v>
      </c>
      <c r="D25" s="25">
        <v>1993.04</v>
      </c>
      <c r="E25" s="25">
        <v>2051.4</v>
      </c>
      <c r="F25" s="25">
        <v>1082.5999999999999</v>
      </c>
      <c r="G25" s="25">
        <v>1359.7</v>
      </c>
      <c r="H25" s="25">
        <v>1560.78</v>
      </c>
      <c r="I25" s="25">
        <f>SUM(B25:H25)</f>
        <v>18709.37</v>
      </c>
      <c r="J25" s="25">
        <v>5302.83</v>
      </c>
    </row>
    <row r="26" spans="1:10" ht="15" thickBot="1" x14ac:dyDescent="0.35">
      <c r="A26" s="42" t="s">
        <v>11</v>
      </c>
      <c r="B26" s="67">
        <f>B5+B11+B17</f>
        <v>0</v>
      </c>
      <c r="C26" s="67">
        <f t="shared" ref="C26:J26" si="6">C5+C11+C17</f>
        <v>0</v>
      </c>
      <c r="D26" s="67">
        <f t="shared" si="6"/>
        <v>0</v>
      </c>
      <c r="E26" s="67">
        <f t="shared" si="6"/>
        <v>0</v>
      </c>
      <c r="F26" s="67">
        <f t="shared" si="6"/>
        <v>0</v>
      </c>
      <c r="G26" s="67">
        <f t="shared" si="6"/>
        <v>0</v>
      </c>
      <c r="H26" s="67">
        <f t="shared" si="6"/>
        <v>0</v>
      </c>
      <c r="I26" s="67">
        <f t="shared" si="6"/>
        <v>0</v>
      </c>
      <c r="J26" s="67">
        <f t="shared" si="6"/>
        <v>0</v>
      </c>
    </row>
    <row r="27" spans="1:10" ht="15" thickBot="1" x14ac:dyDescent="0.35">
      <c r="A27" s="43" t="s">
        <v>12</v>
      </c>
      <c r="B27" s="69">
        <f>(B26/B25)*100</f>
        <v>0</v>
      </c>
      <c r="C27" s="69">
        <f t="shared" ref="C27:J27" si="7">(C26/C25)*100</f>
        <v>0</v>
      </c>
      <c r="D27" s="69">
        <f t="shared" si="7"/>
        <v>0</v>
      </c>
      <c r="E27" s="69">
        <f t="shared" si="7"/>
        <v>0</v>
      </c>
      <c r="F27" s="69">
        <f t="shared" si="7"/>
        <v>0</v>
      </c>
      <c r="G27" s="69">
        <f t="shared" si="7"/>
        <v>0</v>
      </c>
      <c r="H27" s="69">
        <f t="shared" si="7"/>
        <v>0</v>
      </c>
      <c r="I27" s="69">
        <f t="shared" si="7"/>
        <v>0</v>
      </c>
      <c r="J27" s="69">
        <f t="shared" si="7"/>
        <v>0</v>
      </c>
    </row>
    <row r="28" spans="1:10" ht="15" thickBot="1" x14ac:dyDescent="0.35">
      <c r="A28" s="44" t="s">
        <v>13</v>
      </c>
      <c r="B28" s="71">
        <f>B7+B13+B19</f>
        <v>0</v>
      </c>
      <c r="C28" s="71">
        <f t="shared" ref="C28:J28" si="8">C7+C13+C19</f>
        <v>0</v>
      </c>
      <c r="D28" s="71">
        <f t="shared" si="8"/>
        <v>0</v>
      </c>
      <c r="E28" s="71">
        <f t="shared" si="8"/>
        <v>0</v>
      </c>
      <c r="F28" s="71">
        <f t="shared" si="8"/>
        <v>0</v>
      </c>
      <c r="G28" s="71">
        <f t="shared" si="8"/>
        <v>0</v>
      </c>
      <c r="H28" s="71">
        <f t="shared" si="8"/>
        <v>0</v>
      </c>
      <c r="I28" s="71">
        <f t="shared" si="8"/>
        <v>0</v>
      </c>
      <c r="J28" s="71">
        <f t="shared" si="8"/>
        <v>0</v>
      </c>
    </row>
    <row r="29" spans="1:10" ht="15" thickBot="1" x14ac:dyDescent="0.35">
      <c r="A29" s="45" t="s">
        <v>14</v>
      </c>
      <c r="B29" s="73" t="e">
        <f>B28/B26</f>
        <v>#DIV/0!</v>
      </c>
      <c r="C29" s="73" t="e">
        <f t="shared" ref="C29:J29" si="9">C28/C26</f>
        <v>#DIV/0!</v>
      </c>
      <c r="D29" s="73" t="e">
        <f t="shared" si="9"/>
        <v>#DIV/0!</v>
      </c>
      <c r="E29" s="73" t="e">
        <f t="shared" si="9"/>
        <v>#DIV/0!</v>
      </c>
      <c r="F29" s="73" t="e">
        <f t="shared" si="9"/>
        <v>#DIV/0!</v>
      </c>
      <c r="G29" s="73" t="e">
        <f t="shared" si="9"/>
        <v>#DIV/0!</v>
      </c>
      <c r="H29" s="73" t="e">
        <f t="shared" si="9"/>
        <v>#DIV/0!</v>
      </c>
      <c r="I29" s="73" t="e">
        <f t="shared" si="9"/>
        <v>#DIV/0!</v>
      </c>
      <c r="J29" s="73" t="e">
        <f t="shared" si="9"/>
        <v>#DIV/0!</v>
      </c>
    </row>
    <row r="49" spans="9:9" x14ac:dyDescent="0.3">
      <c r="I49" s="26">
        <f>SUM(B49:H49)</f>
        <v>0</v>
      </c>
    </row>
  </sheetData>
  <protectedRanges>
    <protectedRange sqref="B5:H5 J5 B7:H7 J7 B11:H11 J11 B13:H13 J13 B17:H17 J17 B19:H19 J19" name="Oblast1_6_1_4"/>
    <protectedRange sqref="B4:H4 J4" name="Oblast1_6_1_1_1_1"/>
    <protectedRange sqref="B10:H10 J10" name="Oblast1_6_1_2_1_1"/>
    <protectedRange sqref="B16:H16 J16" name="Oblast1_6_1_3_1_1"/>
  </protectedRanges>
  <mergeCells count="3">
    <mergeCell ref="A1:J1"/>
    <mergeCell ref="A22:J22"/>
    <mergeCell ref="A23:J2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25" sqref="B25:J25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79" t="s">
        <v>0</v>
      </c>
      <c r="C2" s="79" t="s">
        <v>1</v>
      </c>
      <c r="D2" s="79" t="s">
        <v>2</v>
      </c>
      <c r="E2" s="79" t="s">
        <v>3</v>
      </c>
      <c r="F2" s="79" t="s">
        <v>4</v>
      </c>
      <c r="G2" s="79" t="s">
        <v>5</v>
      </c>
      <c r="H2" s="79" t="s">
        <v>6</v>
      </c>
      <c r="I2" s="80" t="s">
        <v>7</v>
      </c>
      <c r="J2" s="81" t="s">
        <v>8</v>
      </c>
    </row>
    <row r="3" spans="1:10" ht="15.6" x14ac:dyDescent="0.3">
      <c r="A3" s="30" t="s">
        <v>51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10238.68</v>
      </c>
      <c r="C4" s="3">
        <v>891.69</v>
      </c>
      <c r="D4" s="2">
        <v>821.21</v>
      </c>
      <c r="E4" s="2">
        <v>3185.77</v>
      </c>
      <c r="F4" s="2">
        <v>35.18</v>
      </c>
      <c r="G4" s="2">
        <v>576.07000000000005</v>
      </c>
      <c r="H4" s="2">
        <v>444.18</v>
      </c>
      <c r="I4" s="32">
        <v>16192.78</v>
      </c>
      <c r="J4" s="5">
        <v>5372.85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6">
        <v>0</v>
      </c>
      <c r="C7" s="7">
        <v>0</v>
      </c>
      <c r="D7" s="8">
        <v>0</v>
      </c>
      <c r="E7" s="8">
        <v>0</v>
      </c>
      <c r="F7" s="7">
        <v>0</v>
      </c>
      <c r="G7" s="8">
        <v>0</v>
      </c>
      <c r="H7" s="8">
        <v>0</v>
      </c>
      <c r="I7" s="8">
        <v>0</v>
      </c>
      <c r="J7" s="10">
        <v>0</v>
      </c>
    </row>
    <row r="8" spans="1:10" ht="16.2" thickBot="1" x14ac:dyDescent="0.35">
      <c r="A8" s="36" t="s">
        <v>14</v>
      </c>
      <c r="B8" s="73" t="e">
        <f>B7/B5</f>
        <v>#DIV/0!</v>
      </c>
      <c r="C8" s="73" t="e">
        <f t="shared" ref="C8:J8" si="1">C7/C5</f>
        <v>#DIV/0!</v>
      </c>
      <c r="D8" s="73" t="e">
        <f t="shared" si="1"/>
        <v>#DIV/0!</v>
      </c>
      <c r="E8" s="73" t="e">
        <f t="shared" si="1"/>
        <v>#DIV/0!</v>
      </c>
      <c r="F8" s="73" t="e">
        <f t="shared" si="1"/>
        <v>#DIV/0!</v>
      </c>
      <c r="G8" s="73" t="e">
        <f t="shared" si="1"/>
        <v>#DIV/0!</v>
      </c>
      <c r="H8" s="73" t="e">
        <f t="shared" si="1"/>
        <v>#DIV/0!</v>
      </c>
      <c r="I8" s="73" t="e">
        <f t="shared" si="1"/>
        <v>#DIV/0!</v>
      </c>
      <c r="J8" s="73" t="e">
        <f t="shared" si="1"/>
        <v>#DIV/0!</v>
      </c>
    </row>
    <row r="9" spans="1:10" ht="15.6" x14ac:dyDescent="0.3">
      <c r="A9" s="78" t="s">
        <v>52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12464.47</v>
      </c>
      <c r="C10" s="3">
        <v>1783.38</v>
      </c>
      <c r="D10" s="2">
        <v>1055.8399999999999</v>
      </c>
      <c r="E10" s="2">
        <v>2347.41</v>
      </c>
      <c r="F10" s="2">
        <v>135.66999999999999</v>
      </c>
      <c r="G10" s="2">
        <v>438.91</v>
      </c>
      <c r="H10" s="2">
        <v>686.47</v>
      </c>
      <c r="I10" s="32">
        <v>18912.150000000001</v>
      </c>
      <c r="J10" s="5">
        <v>5596.72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33" t="s">
        <v>13</v>
      </c>
      <c r="B13" s="6">
        <v>0</v>
      </c>
      <c r="C13" s="7">
        <v>0</v>
      </c>
      <c r="D13" s="8">
        <v>0</v>
      </c>
      <c r="E13" s="8">
        <v>0</v>
      </c>
      <c r="F13" s="7">
        <v>0</v>
      </c>
      <c r="G13" s="8">
        <v>0</v>
      </c>
      <c r="H13" s="8">
        <v>0</v>
      </c>
      <c r="I13" s="8">
        <v>0</v>
      </c>
      <c r="J13" s="10">
        <v>0</v>
      </c>
    </row>
    <row r="14" spans="1:10" ht="16.2" thickBot="1" x14ac:dyDescent="0.35">
      <c r="A14" s="36" t="s">
        <v>14</v>
      </c>
      <c r="B14" s="73" t="e">
        <f>B13/B11</f>
        <v>#DIV/0!</v>
      </c>
      <c r="C14" s="73" t="e">
        <f t="shared" ref="C14:J14" si="3">C13/C11</f>
        <v>#DIV/0!</v>
      </c>
      <c r="D14" s="73" t="e">
        <f t="shared" si="3"/>
        <v>#DIV/0!</v>
      </c>
      <c r="E14" s="73" t="e">
        <f t="shared" si="3"/>
        <v>#DIV/0!</v>
      </c>
      <c r="F14" s="73" t="e">
        <f t="shared" si="3"/>
        <v>#DIV/0!</v>
      </c>
      <c r="G14" s="73" t="e">
        <f t="shared" si="3"/>
        <v>#DIV/0!</v>
      </c>
      <c r="H14" s="73" t="e">
        <f t="shared" si="3"/>
        <v>#DIV/0!</v>
      </c>
      <c r="I14" s="73" t="e">
        <f t="shared" si="3"/>
        <v>#DIV/0!</v>
      </c>
      <c r="J14" s="73" t="e">
        <f t="shared" si="3"/>
        <v>#DIV/0!</v>
      </c>
    </row>
    <row r="15" spans="1:10" ht="15.6" x14ac:dyDescent="0.3">
      <c r="A15" s="30" t="s">
        <v>53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15135.43</v>
      </c>
      <c r="C16" s="3">
        <v>1664.49</v>
      </c>
      <c r="D16" s="2">
        <v>2053.0300000000002</v>
      </c>
      <c r="E16" s="2">
        <v>8383.6200000000008</v>
      </c>
      <c r="F16" s="2">
        <v>246.23</v>
      </c>
      <c r="G16" s="2">
        <v>1042.4100000000001</v>
      </c>
      <c r="H16" s="2">
        <v>726.85</v>
      </c>
      <c r="I16" s="32">
        <v>29252.06</v>
      </c>
      <c r="J16" s="5">
        <v>7163.8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6">
        <v>0</v>
      </c>
      <c r="C19" s="7">
        <v>0</v>
      </c>
      <c r="D19" s="8">
        <v>0</v>
      </c>
      <c r="E19" s="8">
        <v>0</v>
      </c>
      <c r="F19" s="7">
        <v>0</v>
      </c>
      <c r="G19" s="8">
        <v>0</v>
      </c>
      <c r="H19" s="8">
        <v>0</v>
      </c>
      <c r="I19" s="8">
        <v>0</v>
      </c>
      <c r="J19" s="10">
        <v>0</v>
      </c>
    </row>
    <row r="20" spans="1:10" ht="16.2" thickBot="1" x14ac:dyDescent="0.35">
      <c r="A20" s="36" t="s">
        <v>14</v>
      </c>
      <c r="B20" s="73" t="e">
        <f>B19/B17</f>
        <v>#DIV/0!</v>
      </c>
      <c r="C20" s="73" t="e">
        <f t="shared" ref="C20:J20" si="5">C19/C17</f>
        <v>#DIV/0!</v>
      </c>
      <c r="D20" s="73" t="e">
        <f t="shared" si="5"/>
        <v>#DIV/0!</v>
      </c>
      <c r="E20" s="73" t="e">
        <f t="shared" si="5"/>
        <v>#DIV/0!</v>
      </c>
      <c r="F20" s="73" t="e">
        <f t="shared" si="5"/>
        <v>#DIV/0!</v>
      </c>
      <c r="G20" s="73" t="e">
        <f t="shared" si="5"/>
        <v>#DIV/0!</v>
      </c>
      <c r="H20" s="73" t="e">
        <f t="shared" si="5"/>
        <v>#DIV/0!</v>
      </c>
      <c r="I20" s="73" t="e">
        <f t="shared" si="5"/>
        <v>#DIV/0!</v>
      </c>
      <c r="J20" s="73" t="e">
        <f t="shared" si="5"/>
        <v>#DIV/0!</v>
      </c>
    </row>
    <row r="21" spans="1:10" ht="15.6" x14ac:dyDescent="0.3">
      <c r="A21" s="30" t="s">
        <v>54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6677.4</v>
      </c>
      <c r="C22" s="3">
        <v>1605.04</v>
      </c>
      <c r="D22" s="2">
        <v>1935.71</v>
      </c>
      <c r="E22" s="2">
        <v>2850.43</v>
      </c>
      <c r="F22" s="2">
        <v>85.43</v>
      </c>
      <c r="G22" s="2">
        <v>685.8</v>
      </c>
      <c r="H22" s="2">
        <v>2180.54</v>
      </c>
      <c r="I22" s="32">
        <v>13020.35</v>
      </c>
      <c r="J22" s="5">
        <v>4253.51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6">
        <v>0</v>
      </c>
      <c r="C25" s="7">
        <v>0</v>
      </c>
      <c r="D25" s="8">
        <v>0</v>
      </c>
      <c r="E25" s="8">
        <v>0</v>
      </c>
      <c r="F25" s="7">
        <v>0</v>
      </c>
      <c r="G25" s="8">
        <v>0</v>
      </c>
      <c r="H25" s="8">
        <v>0</v>
      </c>
      <c r="I25" s="8">
        <v>0</v>
      </c>
      <c r="J25" s="10">
        <v>0</v>
      </c>
    </row>
    <row r="26" spans="1:10" ht="16.2" thickBot="1" x14ac:dyDescent="0.35">
      <c r="A26" s="36" t="s">
        <v>14</v>
      </c>
      <c r="B26" s="73" t="e">
        <f>B25/B23</f>
        <v>#DIV/0!</v>
      </c>
      <c r="C26" s="73" t="e">
        <f t="shared" ref="C26:J26" si="7">C25/C23</f>
        <v>#DIV/0!</v>
      </c>
      <c r="D26" s="73" t="e">
        <f t="shared" si="7"/>
        <v>#DIV/0!</v>
      </c>
      <c r="E26" s="73" t="e">
        <f t="shared" si="7"/>
        <v>#DIV/0!</v>
      </c>
      <c r="F26" s="73" t="e">
        <f t="shared" si="7"/>
        <v>#DIV/0!</v>
      </c>
      <c r="G26" s="73" t="e">
        <f t="shared" si="7"/>
        <v>#DIV/0!</v>
      </c>
      <c r="H26" s="73" t="e">
        <f t="shared" si="7"/>
        <v>#DIV/0!</v>
      </c>
      <c r="I26" s="73" t="e">
        <f t="shared" si="7"/>
        <v>#DIV/0!</v>
      </c>
      <c r="J26" s="73" t="e">
        <f t="shared" si="7"/>
        <v>#DIV/0!</v>
      </c>
    </row>
    <row r="28" spans="1:10" ht="16.2" thickBot="1" x14ac:dyDescent="0.35">
      <c r="A28" s="110" t="s">
        <v>81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6.2" thickBot="1" x14ac:dyDescent="0.35">
      <c r="A29" s="111" t="s">
        <v>88</v>
      </c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 ht="28.8" thickTop="1" thickBot="1" x14ac:dyDescent="0.35">
      <c r="A30" s="23" t="s">
        <v>94</v>
      </c>
      <c r="B30" s="38" t="s">
        <v>0</v>
      </c>
      <c r="C30" s="38" t="s">
        <v>1</v>
      </c>
      <c r="D30" s="38" t="s">
        <v>2</v>
      </c>
      <c r="E30" s="38" t="s">
        <v>3</v>
      </c>
      <c r="F30" s="38" t="s">
        <v>4</v>
      </c>
      <c r="G30" s="38" t="s">
        <v>5</v>
      </c>
      <c r="H30" s="38" t="s">
        <v>6</v>
      </c>
      <c r="I30" s="39" t="s">
        <v>7</v>
      </c>
      <c r="J30" s="40" t="s">
        <v>8</v>
      </c>
    </row>
    <row r="31" spans="1:10" ht="15.6" thickTop="1" thickBot="1" x14ac:dyDescent="0.35">
      <c r="A31" s="41" t="s">
        <v>10</v>
      </c>
      <c r="B31" s="24">
        <v>44515.98</v>
      </c>
      <c r="C31" s="25">
        <v>5944.59</v>
      </c>
      <c r="D31" s="25">
        <v>5865.79</v>
      </c>
      <c r="E31" s="25">
        <v>16767.23</v>
      </c>
      <c r="F31" s="25">
        <v>502.51</v>
      </c>
      <c r="G31" s="25">
        <v>2743.19</v>
      </c>
      <c r="H31" s="25">
        <v>4038.03</v>
      </c>
      <c r="I31" s="25">
        <f>SUM(B31:H31)</f>
        <v>80377.320000000007</v>
      </c>
      <c r="J31" s="25">
        <v>22386.87</v>
      </c>
    </row>
    <row r="32" spans="1:10" ht="15" thickBot="1" x14ac:dyDescent="0.35">
      <c r="A32" s="42" t="s">
        <v>11</v>
      </c>
      <c r="B32" s="67">
        <f>B5+B11+B17+B23</f>
        <v>0</v>
      </c>
      <c r="C32" s="67">
        <f t="shared" ref="C32:J32" si="8">C5+C11+C17+C23</f>
        <v>0</v>
      </c>
      <c r="D32" s="67">
        <f t="shared" si="8"/>
        <v>0</v>
      </c>
      <c r="E32" s="67">
        <f t="shared" si="8"/>
        <v>0</v>
      </c>
      <c r="F32" s="67">
        <f t="shared" si="8"/>
        <v>0</v>
      </c>
      <c r="G32" s="67">
        <f t="shared" si="8"/>
        <v>0</v>
      </c>
      <c r="H32" s="67">
        <f t="shared" si="8"/>
        <v>0</v>
      </c>
      <c r="I32" s="67">
        <f t="shared" si="8"/>
        <v>0</v>
      </c>
      <c r="J32" s="67">
        <f t="shared" si="8"/>
        <v>0</v>
      </c>
    </row>
    <row r="33" spans="1:10" ht="15" thickBot="1" x14ac:dyDescent="0.35">
      <c r="A33" s="43" t="s">
        <v>12</v>
      </c>
      <c r="B33" s="69">
        <f>(B32/B31)*100</f>
        <v>0</v>
      </c>
      <c r="C33" s="69">
        <f t="shared" ref="C33:J33" si="9">(C32/C31)*100</f>
        <v>0</v>
      </c>
      <c r="D33" s="69">
        <f t="shared" si="9"/>
        <v>0</v>
      </c>
      <c r="E33" s="69">
        <f t="shared" si="9"/>
        <v>0</v>
      </c>
      <c r="F33" s="69">
        <f t="shared" si="9"/>
        <v>0</v>
      </c>
      <c r="G33" s="69">
        <f t="shared" si="9"/>
        <v>0</v>
      </c>
      <c r="H33" s="69">
        <f t="shared" si="9"/>
        <v>0</v>
      </c>
      <c r="I33" s="69">
        <f t="shared" si="9"/>
        <v>0</v>
      </c>
      <c r="J33" s="69">
        <f t="shared" si="9"/>
        <v>0</v>
      </c>
    </row>
    <row r="34" spans="1:10" ht="15" thickBot="1" x14ac:dyDescent="0.35">
      <c r="A34" s="44" t="s">
        <v>13</v>
      </c>
      <c r="B34" s="71">
        <f>B7+B13+B19+B25</f>
        <v>0</v>
      </c>
      <c r="C34" s="71">
        <f t="shared" ref="C34:J34" si="10">C7+C13+C19+C25</f>
        <v>0</v>
      </c>
      <c r="D34" s="71">
        <f t="shared" si="10"/>
        <v>0</v>
      </c>
      <c r="E34" s="71">
        <f t="shared" si="10"/>
        <v>0</v>
      </c>
      <c r="F34" s="71">
        <f t="shared" si="10"/>
        <v>0</v>
      </c>
      <c r="G34" s="71">
        <f t="shared" si="10"/>
        <v>0</v>
      </c>
      <c r="H34" s="71">
        <f t="shared" si="10"/>
        <v>0</v>
      </c>
      <c r="I34" s="71">
        <f t="shared" si="10"/>
        <v>0</v>
      </c>
      <c r="J34" s="71">
        <f t="shared" si="10"/>
        <v>0</v>
      </c>
    </row>
    <row r="35" spans="1:10" ht="15" thickBot="1" x14ac:dyDescent="0.35">
      <c r="A35" s="45" t="s">
        <v>14</v>
      </c>
      <c r="B35" s="73" t="e">
        <f>B34/B32</f>
        <v>#DIV/0!</v>
      </c>
      <c r="C35" s="73" t="e">
        <f t="shared" ref="C35:J35" si="11">C34/C32</f>
        <v>#DIV/0!</v>
      </c>
      <c r="D35" s="73" t="e">
        <f t="shared" si="11"/>
        <v>#DIV/0!</v>
      </c>
      <c r="E35" s="73" t="e">
        <f t="shared" si="11"/>
        <v>#DIV/0!</v>
      </c>
      <c r="F35" s="73" t="e">
        <f t="shared" si="11"/>
        <v>#DIV/0!</v>
      </c>
      <c r="G35" s="73" t="e">
        <f t="shared" si="11"/>
        <v>#DIV/0!</v>
      </c>
      <c r="H35" s="73" t="e">
        <f t="shared" si="11"/>
        <v>#DIV/0!</v>
      </c>
      <c r="I35" s="73" t="e">
        <f t="shared" si="11"/>
        <v>#DIV/0!</v>
      </c>
      <c r="J35" s="73" t="e">
        <f t="shared" si="11"/>
        <v>#DIV/0!</v>
      </c>
    </row>
    <row r="49" spans="9:9" x14ac:dyDescent="0.3">
      <c r="I49" s="26">
        <f>SUM(B49:H49)</f>
        <v>0</v>
      </c>
    </row>
  </sheetData>
  <mergeCells count="3">
    <mergeCell ref="A1:J1"/>
    <mergeCell ref="A28:J28"/>
    <mergeCell ref="A29:J2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31" sqref="B31:J31"/>
    </sheetView>
  </sheetViews>
  <sheetFormatPr defaultColWidth="8.88671875" defaultRowHeight="14.4" x14ac:dyDescent="0.3"/>
  <cols>
    <col min="1" max="1" width="34.44140625" style="26" customWidth="1"/>
    <col min="2" max="10" width="12.6640625" style="26" customWidth="1"/>
    <col min="11" max="16384" width="8.88671875" style="26"/>
  </cols>
  <sheetData>
    <row r="1" spans="1:10" ht="15.6" x14ac:dyDescent="0.3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4" thickBot="1" x14ac:dyDescent="0.35">
      <c r="A2" s="1">
        <v>44383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74" t="s">
        <v>7</v>
      </c>
      <c r="J2" s="29" t="s">
        <v>8</v>
      </c>
    </row>
    <row r="3" spans="1:10" ht="15.6" x14ac:dyDescent="0.3">
      <c r="A3" s="30" t="s">
        <v>55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6" x14ac:dyDescent="0.3">
      <c r="A4" s="34" t="s">
        <v>10</v>
      </c>
      <c r="B4" s="2">
        <v>8800</v>
      </c>
      <c r="C4" s="3">
        <v>1700</v>
      </c>
      <c r="D4" s="2">
        <v>2200</v>
      </c>
      <c r="E4" s="2">
        <v>6000</v>
      </c>
      <c r="F4" s="2">
        <v>1400</v>
      </c>
      <c r="G4" s="2">
        <v>2200</v>
      </c>
      <c r="H4" s="2">
        <v>800</v>
      </c>
      <c r="I4" s="2">
        <v>23100</v>
      </c>
      <c r="J4" s="5">
        <v>5600</v>
      </c>
    </row>
    <row r="5" spans="1:10" ht="15.6" x14ac:dyDescent="0.3">
      <c r="A5" s="33" t="s">
        <v>11</v>
      </c>
      <c r="B5" s="6">
        <v>0</v>
      </c>
      <c r="C5" s="7">
        <v>0</v>
      </c>
      <c r="D5" s="8">
        <v>0</v>
      </c>
      <c r="E5" s="8">
        <v>0</v>
      </c>
      <c r="F5" s="7">
        <v>0</v>
      </c>
      <c r="G5" s="8">
        <v>0</v>
      </c>
      <c r="H5" s="8">
        <v>0</v>
      </c>
      <c r="I5" s="8">
        <v>0</v>
      </c>
      <c r="J5" s="10">
        <v>0</v>
      </c>
    </row>
    <row r="6" spans="1:10" ht="15.6" x14ac:dyDescent="0.3">
      <c r="A6" s="34" t="s">
        <v>12</v>
      </c>
      <c r="B6" s="57">
        <f>(B5/B4)*100</f>
        <v>0</v>
      </c>
      <c r="C6" s="57">
        <f t="shared" ref="C6:J6" si="0">(C5/C4)*100</f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</row>
    <row r="7" spans="1:10" ht="15.6" x14ac:dyDescent="0.3">
      <c r="A7" s="33" t="s">
        <v>13</v>
      </c>
      <c r="B7" s="6">
        <v>0</v>
      </c>
      <c r="C7" s="7">
        <v>0</v>
      </c>
      <c r="D7" s="8">
        <v>0</v>
      </c>
      <c r="E7" s="8">
        <v>0</v>
      </c>
      <c r="F7" s="7">
        <v>0</v>
      </c>
      <c r="G7" s="8">
        <v>0</v>
      </c>
      <c r="H7" s="8">
        <v>0</v>
      </c>
      <c r="I7" s="8">
        <v>0</v>
      </c>
      <c r="J7" s="10">
        <v>0</v>
      </c>
    </row>
    <row r="8" spans="1:10" ht="16.2" thickBot="1" x14ac:dyDescent="0.35">
      <c r="A8" s="36" t="s">
        <v>14</v>
      </c>
      <c r="B8" s="73" t="e">
        <f>B7/B5</f>
        <v>#DIV/0!</v>
      </c>
      <c r="C8" s="73" t="e">
        <f t="shared" ref="C8:J8" si="1">C7/C5</f>
        <v>#DIV/0!</v>
      </c>
      <c r="D8" s="73" t="e">
        <f t="shared" si="1"/>
        <v>#DIV/0!</v>
      </c>
      <c r="E8" s="73" t="e">
        <f t="shared" si="1"/>
        <v>#DIV/0!</v>
      </c>
      <c r="F8" s="73" t="e">
        <f t="shared" si="1"/>
        <v>#DIV/0!</v>
      </c>
      <c r="G8" s="73" t="e">
        <f t="shared" si="1"/>
        <v>#DIV/0!</v>
      </c>
      <c r="H8" s="73" t="e">
        <f t="shared" si="1"/>
        <v>#DIV/0!</v>
      </c>
      <c r="I8" s="73" t="e">
        <f t="shared" si="1"/>
        <v>#DIV/0!</v>
      </c>
      <c r="J8" s="73" t="e">
        <f t="shared" si="1"/>
        <v>#DIV/0!</v>
      </c>
    </row>
    <row r="9" spans="1:10" ht="15.6" x14ac:dyDescent="0.3">
      <c r="A9" s="30" t="s">
        <v>56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6" x14ac:dyDescent="0.3">
      <c r="A10" s="34" t="s">
        <v>10</v>
      </c>
      <c r="B10" s="2">
        <v>11000</v>
      </c>
      <c r="C10" s="3">
        <v>1000</v>
      </c>
      <c r="D10" s="2">
        <v>2320</v>
      </c>
      <c r="E10" s="2">
        <v>6000</v>
      </c>
      <c r="F10" s="2">
        <v>900</v>
      </c>
      <c r="G10" s="2">
        <v>1400</v>
      </c>
      <c r="H10" s="2">
        <v>1000</v>
      </c>
      <c r="I10" s="2">
        <v>23620</v>
      </c>
      <c r="J10" s="5">
        <v>9000</v>
      </c>
    </row>
    <row r="11" spans="1:10" ht="15.6" x14ac:dyDescent="0.3">
      <c r="A11" s="33" t="s">
        <v>11</v>
      </c>
      <c r="B11" s="6">
        <v>0</v>
      </c>
      <c r="C11" s="7">
        <v>0</v>
      </c>
      <c r="D11" s="8">
        <v>0</v>
      </c>
      <c r="E11" s="8">
        <v>0</v>
      </c>
      <c r="F11" s="7">
        <v>0</v>
      </c>
      <c r="G11" s="8">
        <v>0</v>
      </c>
      <c r="H11" s="8">
        <v>0</v>
      </c>
      <c r="I11" s="8">
        <v>0</v>
      </c>
      <c r="J11" s="10">
        <v>0</v>
      </c>
    </row>
    <row r="12" spans="1:10" ht="15.6" x14ac:dyDescent="0.3">
      <c r="A12" s="34" t="s">
        <v>12</v>
      </c>
      <c r="B12" s="57">
        <f>(B11/B10)*100</f>
        <v>0</v>
      </c>
      <c r="C12" s="57">
        <f t="shared" ref="C12:J12" si="2">(C11/C10)*100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ht="15.6" x14ac:dyDescent="0.3">
      <c r="A13" s="33" t="s">
        <v>13</v>
      </c>
      <c r="B13" s="6">
        <v>0</v>
      </c>
      <c r="C13" s="7">
        <v>0</v>
      </c>
      <c r="D13" s="8">
        <v>0</v>
      </c>
      <c r="E13" s="8">
        <v>0</v>
      </c>
      <c r="F13" s="7">
        <v>0</v>
      </c>
      <c r="G13" s="8">
        <v>0</v>
      </c>
      <c r="H13" s="8">
        <v>0</v>
      </c>
      <c r="I13" s="8">
        <v>0</v>
      </c>
      <c r="J13" s="10">
        <v>0</v>
      </c>
    </row>
    <row r="14" spans="1:10" ht="16.2" thickBot="1" x14ac:dyDescent="0.35">
      <c r="A14" s="36" t="s">
        <v>14</v>
      </c>
      <c r="B14" s="73" t="e">
        <f>B13/B11</f>
        <v>#DIV/0!</v>
      </c>
      <c r="C14" s="73" t="e">
        <f t="shared" ref="C14:J14" si="3">C13/C11</f>
        <v>#DIV/0!</v>
      </c>
      <c r="D14" s="73" t="e">
        <f t="shared" si="3"/>
        <v>#DIV/0!</v>
      </c>
      <c r="E14" s="73" t="e">
        <f t="shared" si="3"/>
        <v>#DIV/0!</v>
      </c>
      <c r="F14" s="73" t="e">
        <f t="shared" si="3"/>
        <v>#DIV/0!</v>
      </c>
      <c r="G14" s="73" t="e">
        <f t="shared" si="3"/>
        <v>#DIV/0!</v>
      </c>
      <c r="H14" s="73" t="e">
        <f t="shared" si="3"/>
        <v>#DIV/0!</v>
      </c>
      <c r="I14" s="73" t="e">
        <f t="shared" si="3"/>
        <v>#DIV/0!</v>
      </c>
      <c r="J14" s="73" t="e">
        <f t="shared" si="3"/>
        <v>#DIV/0!</v>
      </c>
    </row>
    <row r="15" spans="1:10" ht="15.6" x14ac:dyDescent="0.3">
      <c r="A15" s="30" t="s">
        <v>57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6" x14ac:dyDescent="0.3">
      <c r="A16" s="34" t="s">
        <v>10</v>
      </c>
      <c r="B16" s="2">
        <v>11014.93</v>
      </c>
      <c r="C16" s="3">
        <v>1187.44</v>
      </c>
      <c r="D16" s="2">
        <v>2341.9499999999998</v>
      </c>
      <c r="E16" s="2">
        <v>6141.6</v>
      </c>
      <c r="F16" s="2">
        <v>528.64</v>
      </c>
      <c r="G16" s="2">
        <v>1011.92</v>
      </c>
      <c r="H16" s="2">
        <v>1028.75</v>
      </c>
      <c r="I16" s="2">
        <v>23255.23</v>
      </c>
      <c r="J16" s="5">
        <v>5002.21</v>
      </c>
    </row>
    <row r="17" spans="1:10" ht="15.6" x14ac:dyDescent="0.3">
      <c r="A17" s="33" t="s">
        <v>11</v>
      </c>
      <c r="B17" s="6">
        <v>0</v>
      </c>
      <c r="C17" s="7">
        <v>0</v>
      </c>
      <c r="D17" s="8">
        <v>0</v>
      </c>
      <c r="E17" s="8">
        <v>0</v>
      </c>
      <c r="F17" s="7">
        <v>0</v>
      </c>
      <c r="G17" s="8">
        <v>0</v>
      </c>
      <c r="H17" s="8">
        <v>0</v>
      </c>
      <c r="I17" s="8">
        <v>0</v>
      </c>
      <c r="J17" s="10">
        <v>0</v>
      </c>
    </row>
    <row r="18" spans="1:10" ht="15.6" x14ac:dyDescent="0.3">
      <c r="A18" s="34" t="s">
        <v>12</v>
      </c>
      <c r="B18" s="57">
        <f>(B17/B16)*100</f>
        <v>0</v>
      </c>
      <c r="C18" s="57">
        <f t="shared" ref="C18:J18" si="4">(C17/C16)*100</f>
        <v>0</v>
      </c>
      <c r="D18" s="57">
        <f t="shared" si="4"/>
        <v>0</v>
      </c>
      <c r="E18" s="57">
        <f t="shared" si="4"/>
        <v>0</v>
      </c>
      <c r="F18" s="57">
        <f t="shared" si="4"/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</row>
    <row r="19" spans="1:10" ht="15.6" x14ac:dyDescent="0.3">
      <c r="A19" s="33" t="s">
        <v>13</v>
      </c>
      <c r="B19" s="6">
        <v>0</v>
      </c>
      <c r="C19" s="7">
        <v>0</v>
      </c>
      <c r="D19" s="8">
        <v>0</v>
      </c>
      <c r="E19" s="8">
        <v>0</v>
      </c>
      <c r="F19" s="7">
        <v>0</v>
      </c>
      <c r="G19" s="8">
        <v>0</v>
      </c>
      <c r="H19" s="8">
        <v>0</v>
      </c>
      <c r="I19" s="8">
        <v>0</v>
      </c>
      <c r="J19" s="10">
        <v>0</v>
      </c>
    </row>
    <row r="20" spans="1:10" ht="16.2" thickBot="1" x14ac:dyDescent="0.35">
      <c r="A20" s="36" t="s">
        <v>14</v>
      </c>
      <c r="B20" s="73" t="e">
        <f>B19/B17</f>
        <v>#DIV/0!</v>
      </c>
      <c r="C20" s="73" t="e">
        <f t="shared" ref="C20:J20" si="5">C19/C17</f>
        <v>#DIV/0!</v>
      </c>
      <c r="D20" s="73" t="e">
        <f t="shared" si="5"/>
        <v>#DIV/0!</v>
      </c>
      <c r="E20" s="73" t="e">
        <f t="shared" si="5"/>
        <v>#DIV/0!</v>
      </c>
      <c r="F20" s="73" t="e">
        <f t="shared" si="5"/>
        <v>#DIV/0!</v>
      </c>
      <c r="G20" s="73" t="e">
        <f t="shared" si="5"/>
        <v>#DIV/0!</v>
      </c>
      <c r="H20" s="73" t="e">
        <f t="shared" si="5"/>
        <v>#DIV/0!</v>
      </c>
      <c r="I20" s="73" t="e">
        <f t="shared" si="5"/>
        <v>#DIV/0!</v>
      </c>
      <c r="J20" s="73" t="e">
        <f t="shared" si="5"/>
        <v>#DIV/0!</v>
      </c>
    </row>
    <row r="21" spans="1:10" ht="15.6" x14ac:dyDescent="0.3">
      <c r="A21" s="30" t="s">
        <v>58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6" x14ac:dyDescent="0.3">
      <c r="A22" s="34" t="s">
        <v>10</v>
      </c>
      <c r="B22" s="2">
        <v>23900</v>
      </c>
      <c r="C22" s="3">
        <v>1400</v>
      </c>
      <c r="D22" s="2">
        <v>4300</v>
      </c>
      <c r="E22" s="2">
        <v>6700</v>
      </c>
      <c r="F22" s="2">
        <v>300</v>
      </c>
      <c r="G22" s="2">
        <v>600</v>
      </c>
      <c r="H22" s="2">
        <v>1100</v>
      </c>
      <c r="I22" s="2">
        <v>38300</v>
      </c>
      <c r="J22" s="5">
        <v>11500</v>
      </c>
    </row>
    <row r="23" spans="1:10" ht="15.6" x14ac:dyDescent="0.3">
      <c r="A23" s="33" t="s">
        <v>11</v>
      </c>
      <c r="B23" s="6">
        <v>0</v>
      </c>
      <c r="C23" s="7">
        <v>0</v>
      </c>
      <c r="D23" s="8">
        <v>0</v>
      </c>
      <c r="E23" s="8">
        <v>0</v>
      </c>
      <c r="F23" s="7">
        <v>0</v>
      </c>
      <c r="G23" s="8">
        <v>0</v>
      </c>
      <c r="H23" s="8">
        <v>0</v>
      </c>
      <c r="I23" s="8">
        <v>0</v>
      </c>
      <c r="J23" s="10">
        <v>0</v>
      </c>
    </row>
    <row r="24" spans="1:10" ht="15.6" x14ac:dyDescent="0.3">
      <c r="A24" s="34" t="s">
        <v>12</v>
      </c>
      <c r="B24" s="57">
        <f>(B23/B22)*100</f>
        <v>0</v>
      </c>
      <c r="C24" s="57">
        <f t="shared" ref="C24:J24" si="6">(C23/C22)*100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</row>
    <row r="25" spans="1:10" ht="15.6" x14ac:dyDescent="0.3">
      <c r="A25" s="33" t="s">
        <v>13</v>
      </c>
      <c r="B25" s="6">
        <v>0</v>
      </c>
      <c r="C25" s="7">
        <v>0</v>
      </c>
      <c r="D25" s="8">
        <v>0</v>
      </c>
      <c r="E25" s="8">
        <v>0</v>
      </c>
      <c r="F25" s="7">
        <v>0</v>
      </c>
      <c r="G25" s="8">
        <v>0</v>
      </c>
      <c r="H25" s="8">
        <v>0</v>
      </c>
      <c r="I25" s="8">
        <v>0</v>
      </c>
      <c r="J25" s="10">
        <v>0</v>
      </c>
    </row>
    <row r="26" spans="1:10" ht="16.2" thickBot="1" x14ac:dyDescent="0.35">
      <c r="A26" s="36" t="s">
        <v>14</v>
      </c>
      <c r="B26" s="73" t="e">
        <f>B25/B23</f>
        <v>#DIV/0!</v>
      </c>
      <c r="C26" s="73" t="e">
        <f t="shared" ref="C26:J26" si="7">C25/C23</f>
        <v>#DIV/0!</v>
      </c>
      <c r="D26" s="73" t="e">
        <f t="shared" si="7"/>
        <v>#DIV/0!</v>
      </c>
      <c r="E26" s="73" t="e">
        <f t="shared" si="7"/>
        <v>#DIV/0!</v>
      </c>
      <c r="F26" s="73" t="e">
        <f t="shared" si="7"/>
        <v>#DIV/0!</v>
      </c>
      <c r="G26" s="73" t="e">
        <f t="shared" si="7"/>
        <v>#DIV/0!</v>
      </c>
      <c r="H26" s="73" t="e">
        <f t="shared" si="7"/>
        <v>#DIV/0!</v>
      </c>
      <c r="I26" s="73" t="e">
        <f t="shared" si="7"/>
        <v>#DIV/0!</v>
      </c>
      <c r="J26" s="73" t="e">
        <f t="shared" si="7"/>
        <v>#DIV/0!</v>
      </c>
    </row>
    <row r="27" spans="1:10" ht="15.6" x14ac:dyDescent="0.3">
      <c r="A27" s="30" t="s">
        <v>59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5.6" x14ac:dyDescent="0.3">
      <c r="A28" s="34" t="s">
        <v>10</v>
      </c>
      <c r="B28" s="2">
        <v>11000</v>
      </c>
      <c r="C28" s="3">
        <v>900</v>
      </c>
      <c r="D28" s="2">
        <v>2300</v>
      </c>
      <c r="E28" s="2">
        <v>5800</v>
      </c>
      <c r="F28" s="2">
        <v>1300</v>
      </c>
      <c r="G28" s="2">
        <v>2200</v>
      </c>
      <c r="H28" s="2">
        <v>1200</v>
      </c>
      <c r="I28" s="2">
        <v>24700</v>
      </c>
      <c r="J28" s="5">
        <v>4500</v>
      </c>
    </row>
    <row r="29" spans="1:10" ht="15.6" x14ac:dyDescent="0.3">
      <c r="A29" s="33" t="s">
        <v>11</v>
      </c>
      <c r="B29" s="6">
        <v>0</v>
      </c>
      <c r="C29" s="7">
        <v>0</v>
      </c>
      <c r="D29" s="8">
        <v>0</v>
      </c>
      <c r="E29" s="8">
        <v>0</v>
      </c>
      <c r="F29" s="7">
        <v>0</v>
      </c>
      <c r="G29" s="8">
        <v>0</v>
      </c>
      <c r="H29" s="8">
        <v>0</v>
      </c>
      <c r="I29" s="8">
        <v>0</v>
      </c>
      <c r="J29" s="10">
        <v>0</v>
      </c>
    </row>
    <row r="30" spans="1:10" ht="15.6" x14ac:dyDescent="0.3">
      <c r="A30" s="34" t="s">
        <v>12</v>
      </c>
      <c r="B30" s="57">
        <f>(B29/B28)*100</f>
        <v>0</v>
      </c>
      <c r="C30" s="57">
        <f t="shared" ref="C30:J30" si="8">(C29/C28)*100</f>
        <v>0</v>
      </c>
      <c r="D30" s="57">
        <f t="shared" si="8"/>
        <v>0</v>
      </c>
      <c r="E30" s="57">
        <f t="shared" si="8"/>
        <v>0</v>
      </c>
      <c r="F30" s="57">
        <f t="shared" si="8"/>
        <v>0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</row>
    <row r="31" spans="1:10" ht="15.6" x14ac:dyDescent="0.3">
      <c r="A31" s="33" t="s">
        <v>13</v>
      </c>
      <c r="B31" s="6">
        <v>0</v>
      </c>
      <c r="C31" s="7">
        <v>0</v>
      </c>
      <c r="D31" s="8">
        <v>0</v>
      </c>
      <c r="E31" s="8">
        <v>0</v>
      </c>
      <c r="F31" s="7">
        <v>0</v>
      </c>
      <c r="G31" s="8">
        <v>0</v>
      </c>
      <c r="H31" s="8">
        <v>0</v>
      </c>
      <c r="I31" s="8">
        <v>0</v>
      </c>
      <c r="J31" s="10">
        <v>0</v>
      </c>
    </row>
    <row r="32" spans="1:10" ht="16.2" thickBot="1" x14ac:dyDescent="0.35">
      <c r="A32" s="36" t="s">
        <v>14</v>
      </c>
      <c r="B32" s="73" t="e">
        <f>B31/B29</f>
        <v>#DIV/0!</v>
      </c>
      <c r="C32" s="73" t="e">
        <f t="shared" ref="C32:J32" si="9">C31/C29</f>
        <v>#DIV/0!</v>
      </c>
      <c r="D32" s="73" t="e">
        <f t="shared" si="9"/>
        <v>#DIV/0!</v>
      </c>
      <c r="E32" s="73" t="e">
        <f t="shared" si="9"/>
        <v>#DIV/0!</v>
      </c>
      <c r="F32" s="73" t="e">
        <f t="shared" si="9"/>
        <v>#DIV/0!</v>
      </c>
      <c r="G32" s="73" t="e">
        <f t="shared" si="9"/>
        <v>#DIV/0!</v>
      </c>
      <c r="H32" s="73" t="e">
        <f t="shared" si="9"/>
        <v>#DIV/0!</v>
      </c>
      <c r="I32" s="73" t="e">
        <f t="shared" si="9"/>
        <v>#DIV/0!</v>
      </c>
      <c r="J32" s="73" t="e">
        <f t="shared" si="9"/>
        <v>#DIV/0!</v>
      </c>
    </row>
    <row r="34" spans="1:10" ht="16.2" thickBot="1" x14ac:dyDescent="0.35">
      <c r="A34" s="110" t="s">
        <v>81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6.2" thickBot="1" x14ac:dyDescent="0.35">
      <c r="A35" s="111" t="s">
        <v>89</v>
      </c>
      <c r="B35" s="112"/>
      <c r="C35" s="112"/>
      <c r="D35" s="112"/>
      <c r="E35" s="112"/>
      <c r="F35" s="112"/>
      <c r="G35" s="112"/>
      <c r="H35" s="112"/>
      <c r="I35" s="112"/>
      <c r="J35" s="113"/>
    </row>
    <row r="36" spans="1:10" ht="28.8" thickTop="1" thickBot="1" x14ac:dyDescent="0.35">
      <c r="A36" s="23" t="s">
        <v>94</v>
      </c>
      <c r="B36" s="38" t="s">
        <v>0</v>
      </c>
      <c r="C36" s="38" t="s">
        <v>1</v>
      </c>
      <c r="D36" s="38" t="s">
        <v>2</v>
      </c>
      <c r="E36" s="38" t="s">
        <v>3</v>
      </c>
      <c r="F36" s="38" t="s">
        <v>4</v>
      </c>
      <c r="G36" s="38" t="s">
        <v>5</v>
      </c>
      <c r="H36" s="38" t="s">
        <v>6</v>
      </c>
      <c r="I36" s="39" t="s">
        <v>7</v>
      </c>
      <c r="J36" s="40" t="s">
        <v>8</v>
      </c>
    </row>
    <row r="37" spans="1:10" ht="15.6" thickTop="1" thickBot="1" x14ac:dyDescent="0.35">
      <c r="A37" s="41" t="s">
        <v>10</v>
      </c>
      <c r="B37" s="24">
        <v>65714.929999999993</v>
      </c>
      <c r="C37" s="25">
        <v>6187.44</v>
      </c>
      <c r="D37" s="25">
        <v>13461.95</v>
      </c>
      <c r="E37" s="25">
        <v>30641.599999999999</v>
      </c>
      <c r="F37" s="25">
        <v>4428.6400000000003</v>
      </c>
      <c r="G37" s="25">
        <v>7411.92</v>
      </c>
      <c r="H37" s="25">
        <v>5128.75</v>
      </c>
      <c r="I37" s="25">
        <f>SUM(B37:H37)</f>
        <v>132975.22999999998</v>
      </c>
      <c r="J37" s="25">
        <v>35602.21</v>
      </c>
    </row>
    <row r="38" spans="1:10" ht="15" thickBot="1" x14ac:dyDescent="0.35">
      <c r="A38" s="42" t="s">
        <v>11</v>
      </c>
      <c r="B38" s="67">
        <f>B5+B11+B17+B23+B29</f>
        <v>0</v>
      </c>
      <c r="C38" s="67">
        <f t="shared" ref="C38:J38" si="10">C5+C11+C17+C23+C29</f>
        <v>0</v>
      </c>
      <c r="D38" s="67">
        <f t="shared" si="10"/>
        <v>0</v>
      </c>
      <c r="E38" s="67">
        <f t="shared" si="10"/>
        <v>0</v>
      </c>
      <c r="F38" s="67">
        <f t="shared" si="10"/>
        <v>0</v>
      </c>
      <c r="G38" s="67">
        <f t="shared" si="10"/>
        <v>0</v>
      </c>
      <c r="H38" s="67">
        <f t="shared" si="10"/>
        <v>0</v>
      </c>
      <c r="I38" s="67">
        <f t="shared" si="10"/>
        <v>0</v>
      </c>
      <c r="J38" s="67">
        <f t="shared" si="10"/>
        <v>0</v>
      </c>
    </row>
    <row r="39" spans="1:10" ht="15" thickBot="1" x14ac:dyDescent="0.35">
      <c r="A39" s="43" t="s">
        <v>12</v>
      </c>
      <c r="B39" s="69">
        <f>(B38/B37)*100</f>
        <v>0</v>
      </c>
      <c r="C39" s="69">
        <f t="shared" ref="C39:J39" si="11">(C38/C37)*100</f>
        <v>0</v>
      </c>
      <c r="D39" s="69">
        <f t="shared" si="11"/>
        <v>0</v>
      </c>
      <c r="E39" s="69">
        <f t="shared" si="11"/>
        <v>0</v>
      </c>
      <c r="F39" s="69">
        <f t="shared" si="11"/>
        <v>0</v>
      </c>
      <c r="G39" s="69">
        <f t="shared" si="11"/>
        <v>0</v>
      </c>
      <c r="H39" s="69">
        <f t="shared" si="11"/>
        <v>0</v>
      </c>
      <c r="I39" s="69">
        <f t="shared" si="11"/>
        <v>0</v>
      </c>
      <c r="J39" s="69">
        <f t="shared" si="11"/>
        <v>0</v>
      </c>
    </row>
    <row r="40" spans="1:10" ht="15" thickBot="1" x14ac:dyDescent="0.35">
      <c r="A40" s="44" t="s">
        <v>13</v>
      </c>
      <c r="B40" s="71">
        <f>B7+B13+B19+B25+B31</f>
        <v>0</v>
      </c>
      <c r="C40" s="71">
        <f t="shared" ref="C40:J40" si="12">C7+C13+C19+C25+C31</f>
        <v>0</v>
      </c>
      <c r="D40" s="71">
        <f t="shared" si="12"/>
        <v>0</v>
      </c>
      <c r="E40" s="71">
        <f t="shared" si="12"/>
        <v>0</v>
      </c>
      <c r="F40" s="71">
        <f t="shared" si="12"/>
        <v>0</v>
      </c>
      <c r="G40" s="71">
        <f t="shared" si="12"/>
        <v>0</v>
      </c>
      <c r="H40" s="71">
        <f t="shared" si="12"/>
        <v>0</v>
      </c>
      <c r="I40" s="71">
        <f t="shared" si="12"/>
        <v>0</v>
      </c>
      <c r="J40" s="71">
        <f t="shared" si="12"/>
        <v>0</v>
      </c>
    </row>
    <row r="41" spans="1:10" ht="15" thickBot="1" x14ac:dyDescent="0.35">
      <c r="A41" s="45" t="s">
        <v>14</v>
      </c>
      <c r="B41" s="73" t="e">
        <f>B40/B38</f>
        <v>#DIV/0!</v>
      </c>
      <c r="C41" s="73" t="e">
        <f t="shared" ref="C41:J41" si="13">C40/C38</f>
        <v>#DIV/0!</v>
      </c>
      <c r="D41" s="73" t="e">
        <f t="shared" si="13"/>
        <v>#DIV/0!</v>
      </c>
      <c r="E41" s="73" t="e">
        <f t="shared" si="13"/>
        <v>#DIV/0!</v>
      </c>
      <c r="F41" s="73" t="e">
        <f t="shared" si="13"/>
        <v>#DIV/0!</v>
      </c>
      <c r="G41" s="73" t="e">
        <f t="shared" si="13"/>
        <v>#DIV/0!</v>
      </c>
      <c r="H41" s="73" t="e">
        <f t="shared" si="13"/>
        <v>#DIV/0!</v>
      </c>
      <c r="I41" s="73" t="e">
        <f t="shared" si="13"/>
        <v>#DIV/0!</v>
      </c>
      <c r="J41" s="73" t="e">
        <f t="shared" si="13"/>
        <v>#DIV/0!</v>
      </c>
    </row>
    <row r="49" spans="9:9" x14ac:dyDescent="0.3">
      <c r="I49" s="26">
        <f>SUM(B49:H49)</f>
        <v>0</v>
      </c>
    </row>
  </sheetData>
  <protectedRanges>
    <protectedRange sqref="B5:H5 J5 B7:H7 J7 B11:H11 J11 B13:H13 J13 B17:H17 J17 B19:H19 J19 B23:H23 J23 B25:H25 J25 B29:H29 J29 B31:H31 J31" name="Oblast1_6_1_1_1"/>
    <protectedRange sqref="B4:H4 J4" name="Oblast1_6_1_1_1_1"/>
    <protectedRange sqref="B10:H10 J10" name="Oblast1_6_1_1_1_2"/>
    <protectedRange sqref="B16:H16 J16" name="Oblast1_6_1_1_1_3"/>
    <protectedRange sqref="B22:H22 J22" name="Oblast1_6_1_1_1_4"/>
    <protectedRange sqref="B28:H28 J28" name="Oblast1_6_1_1_1_5"/>
  </protectedRanges>
  <mergeCells count="3">
    <mergeCell ref="A1:J1"/>
    <mergeCell ref="A34:J34"/>
    <mergeCell ref="A35:J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Praha a Středočeský</vt:lpstr>
      <vt:lpstr>Jihočeský</vt:lpstr>
      <vt:lpstr>Královehradecký</vt:lpstr>
      <vt:lpstr>Karlovarský</vt:lpstr>
      <vt:lpstr>Ústecký</vt:lpstr>
      <vt:lpstr>Plzeňský</vt:lpstr>
      <vt:lpstr>Liberecký</vt:lpstr>
      <vt:lpstr>Pardubický</vt:lpstr>
      <vt:lpstr>Vysočina</vt:lpstr>
      <vt:lpstr>Jihomoravský</vt:lpstr>
      <vt:lpstr>Olomoucký</vt:lpstr>
      <vt:lpstr>Zlínský</vt:lpstr>
      <vt:lpstr>Moravskoslezský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Bednářová Alena Ing.</dc:creator>
  <cp:lastModifiedBy>Plíhalová Šárka</cp:lastModifiedBy>
  <dcterms:created xsi:type="dcterms:W3CDTF">2021-06-07T08:00:19Z</dcterms:created>
  <dcterms:modified xsi:type="dcterms:W3CDTF">2021-08-16T07:27:12Z</dcterms:modified>
</cp:coreProperties>
</file>