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KAK\2022\Žně\"/>
    </mc:Choice>
  </mc:AlternateContent>
  <xr:revisionPtr revIDLastSave="0" documentId="8_{808E9352-ADD1-4A8A-B6CB-4265FD8745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B37" i="1"/>
  <c r="I25" i="1"/>
  <c r="I23" i="1"/>
  <c r="I19" i="1"/>
  <c r="I17" i="1"/>
  <c r="I13" i="1"/>
  <c r="I11" i="1"/>
  <c r="I7" i="1"/>
  <c r="I5" i="1"/>
  <c r="I49" i="1" l="1"/>
  <c r="J34" i="1"/>
  <c r="I34" i="1"/>
  <c r="H34" i="1"/>
  <c r="G34" i="1"/>
  <c r="F34" i="1"/>
  <c r="E34" i="1"/>
  <c r="D34" i="1"/>
  <c r="C34" i="1"/>
  <c r="B34" i="1"/>
  <c r="J32" i="1"/>
  <c r="I32" i="1"/>
  <c r="H32" i="1"/>
  <c r="H33" i="1" s="1"/>
  <c r="G32" i="1"/>
  <c r="G33" i="1" s="1"/>
  <c r="F32" i="1"/>
  <c r="E32" i="1"/>
  <c r="E33" i="1" s="1"/>
  <c r="D32" i="1"/>
  <c r="D33" i="1" s="1"/>
  <c r="C32" i="1"/>
  <c r="C33" i="1" s="1"/>
  <c r="B32" i="1"/>
  <c r="I31" i="1"/>
  <c r="J26" i="1"/>
  <c r="I26" i="1"/>
  <c r="H26" i="1"/>
  <c r="G26" i="1"/>
  <c r="F26" i="1"/>
  <c r="E26" i="1"/>
  <c r="D26" i="1"/>
  <c r="C26" i="1"/>
  <c r="B26" i="1"/>
  <c r="J24" i="1"/>
  <c r="H24" i="1"/>
  <c r="G24" i="1"/>
  <c r="F24" i="1"/>
  <c r="E24" i="1"/>
  <c r="D24" i="1"/>
  <c r="C24" i="1"/>
  <c r="B24" i="1"/>
  <c r="I22" i="1"/>
  <c r="I24" i="1" s="1"/>
  <c r="J20" i="1"/>
  <c r="I20" i="1"/>
  <c r="H20" i="1"/>
  <c r="G20" i="1"/>
  <c r="F20" i="1"/>
  <c r="E20" i="1"/>
  <c r="D20" i="1"/>
  <c r="C20" i="1"/>
  <c r="B20" i="1"/>
  <c r="J18" i="1"/>
  <c r="H18" i="1"/>
  <c r="G18" i="1"/>
  <c r="F18" i="1"/>
  <c r="E18" i="1"/>
  <c r="D18" i="1"/>
  <c r="C18" i="1"/>
  <c r="B18" i="1"/>
  <c r="I16" i="1"/>
  <c r="I18" i="1" s="1"/>
  <c r="J14" i="1"/>
  <c r="I14" i="1"/>
  <c r="H14" i="1"/>
  <c r="G14" i="1"/>
  <c r="F14" i="1"/>
  <c r="E14" i="1"/>
  <c r="D14" i="1"/>
  <c r="C14" i="1"/>
  <c r="B14" i="1"/>
  <c r="J12" i="1"/>
  <c r="H12" i="1"/>
  <c r="G12" i="1"/>
  <c r="F12" i="1"/>
  <c r="E12" i="1"/>
  <c r="D12" i="1"/>
  <c r="C12" i="1"/>
  <c r="B12" i="1"/>
  <c r="I10" i="1"/>
  <c r="I12" i="1" s="1"/>
  <c r="J8" i="1"/>
  <c r="I8" i="1"/>
  <c r="H8" i="1"/>
  <c r="G8" i="1"/>
  <c r="F8" i="1"/>
  <c r="E8" i="1"/>
  <c r="D8" i="1"/>
  <c r="C8" i="1"/>
  <c r="B8" i="1"/>
  <c r="J6" i="1"/>
  <c r="H6" i="1"/>
  <c r="G6" i="1"/>
  <c r="F6" i="1"/>
  <c r="E6" i="1"/>
  <c r="D6" i="1"/>
  <c r="C6" i="1"/>
  <c r="B6" i="1"/>
  <c r="I4" i="1"/>
  <c r="I6" i="1" s="1"/>
  <c r="I33" i="1" l="1"/>
  <c r="F35" i="1"/>
  <c r="H35" i="1"/>
  <c r="G35" i="1"/>
  <c r="C35" i="1"/>
  <c r="E35" i="1"/>
  <c r="J35" i="1"/>
  <c r="I35" i="1"/>
  <c r="B35" i="1"/>
  <c r="D35" i="1"/>
  <c r="F33" i="1"/>
  <c r="B33" i="1"/>
  <c r="J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Hana Dufková</author>
  </authors>
  <commentList>
    <comment ref="B37" authorId="0" shapeId="0" xr:uid="{1C956BA3-8ED2-4DAF-AFE3-2DA643BCD1C1}">
      <text>
        <r>
          <rPr>
            <b/>
            <sz val="9"/>
            <color indexed="81"/>
            <rFont val="Tahoma"/>
            <family val="2"/>
            <charset val="238"/>
          </rPr>
          <t>Hana Dufková: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<sst xmlns="http://schemas.openxmlformats.org/spreadsheetml/2006/main" count="53" uniqueCount="25">
  <si>
    <t>Žně 2022 – postup sklizně dle okresů</t>
  </si>
  <si>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</si>
  <si>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</si>
  <si>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</si>
  <si>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</si>
  <si>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</si>
  <si>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</si>
  <si>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</si>
  <si>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</si>
  <si>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</si>
  <si>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Děčín</t>
  </si>
  <si>
    <t>Celkově ke sklizni (ha)</t>
  </si>
  <si>
    <t>Sklizeno ke dni aktualizace (ha)</t>
  </si>
  <si>
    <t>Podíl sklizených ploch (%)</t>
  </si>
  <si>
    <t>Celkově sklizeno (t)</t>
  </si>
  <si>
    <t>Průměrný výnos (t/ha)</t>
  </si>
  <si>
    <t>Litoměřice</t>
  </si>
  <si>
    <t>Louny</t>
  </si>
  <si>
    <t>Ústí nad Labem</t>
  </si>
  <si>
    <t>Ústecký kraj</t>
  </si>
  <si>
    <t>Celkově ke sklizni (ha)*</t>
  </si>
  <si>
    <t>* zdroj Český statistický úřad.</t>
  </si>
  <si>
    <t>Žně 2022 – postup sklizně</t>
  </si>
  <si>
    <t xml:space="preserve">Stav ke dni: 14.08. 2022   </t>
  </si>
  <si>
    <t>2022/2021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</si>
</sst>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4" fontId="5" fillId="0" borderId="6" xfId="0" applyNumberFormat="1" applyFont="1" applyBorder="1" applyAlignment="1" applyProtection="1">
      <alignment horizontal="right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8" xfId="0" applyNumberFormat="1" applyFont="1" applyBorder="1" applyAlignment="1" applyProtection="1">
      <alignment horizontal="right" vertical="center" wrapText="1"/>
      <protection locked="0"/>
    </xf>
    <xf numFmtId="0" fontId="9" fillId="3" borderId="5" xfId="0" applyFont="1" applyFill="1" applyBorder="1" applyAlignment="1" applyProtection="1">
      <alignment vertical="center" wrapText="1"/>
      <protection locked="0"/>
    </xf>
    <xf numFmtId="4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8" xfId="0" applyNumberFormat="1" applyFont="1" applyFill="1" applyBorder="1" applyAlignment="1" applyProtection="1">
      <alignment horizontal="right" vertical="center"/>
      <protection locked="0"/>
    </xf>
    <xf numFmtId="2" fontId="1" fillId="0" borderId="9" xfId="0" applyNumberFormat="1" applyFont="1" applyBorder="1" applyAlignment="1" applyProtection="1">
      <alignment horizontal="right" vertical="center" wrapText="1"/>
    </xf>
    <xf numFmtId="4" fontId="0" fillId="3" borderId="9" xfId="0" applyNumberFormat="1" applyFont="1" applyFill="1" applyBorder="1" applyAlignment="1" applyProtection="1">
      <alignment horizontal="right" vertical="center"/>
      <protection locked="0"/>
    </xf>
    <xf numFmtId="4" fontId="0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3" xfId="0" applyFont="1" applyFill="1" applyBorder="1" applyAlignment="1" applyProtection="1">
      <alignment vertical="center" wrapText="1"/>
      <protection locked="0"/>
    </xf>
    <xf numFmtId="2" fontId="10" fillId="4" borderId="14" xfId="0" applyNumberFormat="1" applyFont="1" applyFill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  <protection locked="0"/>
    </xf>
    <xf numFmtId="0" fontId="11" fillId="0" borderId="19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vertical="center" wrapText="1"/>
      <protection locked="0"/>
    </xf>
    <xf numFmtId="4" fontId="5" fillId="0" borderId="22" xfId="0" applyNumberFormat="1" applyFont="1" applyFill="1" applyBorder="1" applyAlignment="1" applyProtection="1">
      <alignment horizontal="right" vertical="center" wrapText="1"/>
    </xf>
    <xf numFmtId="4" fontId="5" fillId="0" borderId="14" xfId="0" applyNumberFormat="1" applyFont="1" applyFill="1" applyBorder="1" applyAlignment="1" applyProtection="1">
      <alignment horizontal="right" vertical="center" wrapText="1"/>
    </xf>
    <xf numFmtId="0" fontId="12" fillId="0" borderId="22" xfId="0" applyFont="1" applyBorder="1" applyAlignment="1" applyProtection="1">
      <alignment vertical="center" wrapText="1"/>
      <protection locked="0"/>
    </xf>
    <xf numFmtId="4" fontId="10" fillId="0" borderId="14" xfId="0" applyNumberFormat="1" applyFont="1" applyBorder="1" applyAlignment="1" applyProtection="1">
      <alignment horizontal="right" vertical="center" wrapText="1"/>
    </xf>
    <xf numFmtId="0" fontId="10" fillId="0" borderId="22" xfId="0" applyFont="1" applyBorder="1" applyAlignment="1" applyProtection="1">
      <alignment vertical="center" wrapText="1"/>
      <protection locked="0"/>
    </xf>
    <xf numFmtId="2" fontId="10" fillId="0" borderId="14" xfId="0" applyNumberFormat="1" applyFont="1" applyBorder="1" applyAlignment="1" applyProtection="1">
      <alignment horizontal="right" vertical="center" wrapText="1"/>
    </xf>
    <xf numFmtId="0" fontId="12" fillId="5" borderId="22" xfId="0" applyFont="1" applyFill="1" applyBorder="1" applyAlignment="1" applyProtection="1">
      <alignment vertical="center" wrapText="1"/>
      <protection locked="0"/>
    </xf>
    <xf numFmtId="4" fontId="10" fillId="5" borderId="14" xfId="0" applyNumberFormat="1" applyFont="1" applyFill="1" applyBorder="1" applyAlignment="1" applyProtection="1">
      <alignment horizontal="right" vertical="center" wrapText="1"/>
    </xf>
    <xf numFmtId="0" fontId="10" fillId="4" borderId="2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10" fontId="0" fillId="0" borderId="0" xfId="0" applyNumberForma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topLeftCell="A10" workbookViewId="0">
      <selection activeCell="A38" sqref="A38"/>
    </sheetView>
  </sheetViews>
  <sheetFormatPr defaultColWidth="8.85546875" defaultRowHeight="15" x14ac:dyDescent="0.25"/>
  <cols>
    <col min="1" max="1" width="34.42578125" style="1" customWidth="1"/>
    <col min="2" max="5" width="12.7109375" style="1" customWidth="1"/>
    <col min="6" max="6" width="13.28515625" style="1" customWidth="1"/>
    <col min="7" max="10" width="12.7109375" style="1" customWidth="1"/>
    <col min="11" max="16384" width="8.85546875" style="1"/>
  </cols>
  <sheetData>
    <row r="1" spans="1:10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30.75" thickBot="1" x14ac:dyDescent="0.3">
      <c r="A2" s="2">
        <v>44787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5" t="s">
        <v>9</v>
      </c>
    </row>
    <row r="3" spans="1:10" ht="15.75" x14ac:dyDescent="0.25">
      <c r="A3" s="6" t="s">
        <v>10</v>
      </c>
      <c r="B3" s="7"/>
      <c r="C3" s="7"/>
      <c r="D3" s="7"/>
      <c r="E3" s="7"/>
      <c r="F3" s="7"/>
      <c r="G3" s="7"/>
      <c r="H3" s="7"/>
      <c r="I3" s="7"/>
      <c r="J3" s="8"/>
    </row>
    <row r="4" spans="1:10" ht="15.75" x14ac:dyDescent="0.25">
      <c r="A4" s="9" t="s">
        <v>11</v>
      </c>
      <c r="B4" s="10">
        <v>429</v>
      </c>
      <c r="C4" s="11">
        <v>0</v>
      </c>
      <c r="D4" s="10">
        <v>98</v>
      </c>
      <c r="E4" s="10">
        <v>0</v>
      </c>
      <c r="F4" s="10">
        <v>0</v>
      </c>
      <c r="G4" s="10">
        <v>82</v>
      </c>
      <c r="H4" s="10">
        <v>189</v>
      </c>
      <c r="I4" s="12">
        <f>SUM(B4:H4)</f>
        <v>798</v>
      </c>
      <c r="J4" s="13">
        <v>104</v>
      </c>
    </row>
    <row r="5" spans="1:10" ht="15.75" x14ac:dyDescent="0.25">
      <c r="A5" s="14" t="s">
        <v>12</v>
      </c>
      <c r="B5" s="15">
        <v>429</v>
      </c>
      <c r="C5" s="16">
        <v>0</v>
      </c>
      <c r="D5" s="17">
        <v>98</v>
      </c>
      <c r="E5" s="17">
        <v>0</v>
      </c>
      <c r="F5" s="16">
        <v>0</v>
      </c>
      <c r="G5" s="17">
        <v>82</v>
      </c>
      <c r="H5" s="17">
        <v>189</v>
      </c>
      <c r="I5" s="17">
        <f>SUM(B5:H5)</f>
        <v>798</v>
      </c>
      <c r="J5" s="18">
        <v>104</v>
      </c>
    </row>
    <row r="6" spans="1:10" ht="15.75" x14ac:dyDescent="0.25">
      <c r="A6" s="9" t="s">
        <v>13</v>
      </c>
      <c r="B6" s="19">
        <f>(B5/B4)*100</f>
        <v>100</v>
      </c>
      <c r="C6" s="19" t="e">
        <f t="shared" ref="C6:J6" si="0">(C5/C4)*100</f>
        <v>#DIV/0!</v>
      </c>
      <c r="D6" s="19">
        <f t="shared" si="0"/>
        <v>100</v>
      </c>
      <c r="E6" s="19" t="e">
        <f t="shared" si="0"/>
        <v>#DIV/0!</v>
      </c>
      <c r="F6" s="19" t="e">
        <f t="shared" si="0"/>
        <v>#DIV/0!</v>
      </c>
      <c r="G6" s="19">
        <f t="shared" si="0"/>
        <v>100</v>
      </c>
      <c r="H6" s="19">
        <f t="shared" si="0"/>
        <v>100</v>
      </c>
      <c r="I6" s="19">
        <f t="shared" si="0"/>
        <v>100</v>
      </c>
      <c r="J6" s="19">
        <f t="shared" si="0"/>
        <v>100</v>
      </c>
    </row>
    <row r="7" spans="1:10" ht="15.75" x14ac:dyDescent="0.25">
      <c r="A7" s="14" t="s">
        <v>14</v>
      </c>
      <c r="B7" s="20">
        <v>1660.5</v>
      </c>
      <c r="C7" s="21">
        <v>0</v>
      </c>
      <c r="D7" s="17">
        <v>441</v>
      </c>
      <c r="E7" s="17">
        <v>0</v>
      </c>
      <c r="F7" s="22">
        <v>0</v>
      </c>
      <c r="G7" s="17">
        <v>255</v>
      </c>
      <c r="H7" s="23">
        <v>584.4</v>
      </c>
      <c r="I7" s="23">
        <f>SUM(B7:H7)</f>
        <v>2940.9</v>
      </c>
      <c r="J7" s="18">
        <v>135</v>
      </c>
    </row>
    <row r="8" spans="1:10" ht="16.5" thickBot="1" x14ac:dyDescent="0.3">
      <c r="A8" s="24" t="s">
        <v>15</v>
      </c>
      <c r="B8" s="25">
        <f>B7/B5</f>
        <v>3.8706293706293708</v>
      </c>
      <c r="C8" s="25" t="e">
        <f t="shared" ref="C8:J8" si="1">C7/C5</f>
        <v>#DIV/0!</v>
      </c>
      <c r="D8" s="25">
        <f t="shared" si="1"/>
        <v>4.5</v>
      </c>
      <c r="E8" s="25" t="e">
        <f t="shared" si="1"/>
        <v>#DIV/0!</v>
      </c>
      <c r="F8" s="25" t="e">
        <f t="shared" si="1"/>
        <v>#DIV/0!</v>
      </c>
      <c r="G8" s="25">
        <f t="shared" si="1"/>
        <v>3.1097560975609757</v>
      </c>
      <c r="H8" s="25">
        <f t="shared" si="1"/>
        <v>3.0920634920634917</v>
      </c>
      <c r="I8" s="25">
        <f t="shared" si="1"/>
        <v>3.6853383458646616</v>
      </c>
      <c r="J8" s="25">
        <f t="shared" si="1"/>
        <v>1.2980769230769231</v>
      </c>
    </row>
    <row r="9" spans="1:10" ht="15.75" x14ac:dyDescent="0.25">
      <c r="A9" s="6" t="s">
        <v>16</v>
      </c>
      <c r="B9" s="7"/>
      <c r="C9" s="7"/>
      <c r="D9" s="7"/>
      <c r="E9" s="7"/>
      <c r="F9" s="7"/>
      <c r="G9" s="7"/>
      <c r="H9" s="7"/>
      <c r="I9" s="7"/>
      <c r="J9" s="8"/>
    </row>
    <row r="10" spans="1:10" ht="15.75" x14ac:dyDescent="0.25">
      <c r="A10" s="9" t="s">
        <v>11</v>
      </c>
      <c r="B10" s="10">
        <v>24217</v>
      </c>
      <c r="C10" s="11">
        <v>567</v>
      </c>
      <c r="D10" s="10">
        <v>2625</v>
      </c>
      <c r="E10" s="10">
        <v>5435</v>
      </c>
      <c r="F10" s="10">
        <v>1568</v>
      </c>
      <c r="G10" s="10">
        <v>442</v>
      </c>
      <c r="H10" s="10">
        <v>476</v>
      </c>
      <c r="I10" s="12">
        <f>SUM(B10:H10)</f>
        <v>35330</v>
      </c>
      <c r="J10" s="13">
        <v>9064</v>
      </c>
    </row>
    <row r="11" spans="1:10" ht="15.75" x14ac:dyDescent="0.25">
      <c r="A11" s="14" t="s">
        <v>12</v>
      </c>
      <c r="B11" s="15">
        <v>24217</v>
      </c>
      <c r="C11" s="16">
        <v>567</v>
      </c>
      <c r="D11" s="17">
        <v>2625</v>
      </c>
      <c r="E11" s="17">
        <v>5435</v>
      </c>
      <c r="F11" s="16">
        <v>1568</v>
      </c>
      <c r="G11" s="17">
        <v>442</v>
      </c>
      <c r="H11" s="17">
        <v>476</v>
      </c>
      <c r="I11" s="17">
        <f>SUM(B11:H11)</f>
        <v>35330</v>
      </c>
      <c r="J11" s="18">
        <v>9064</v>
      </c>
    </row>
    <row r="12" spans="1:10" ht="15.75" x14ac:dyDescent="0.25">
      <c r="A12" s="9" t="s">
        <v>13</v>
      </c>
      <c r="B12" s="19">
        <f>(B11/B10)*100</f>
        <v>100</v>
      </c>
      <c r="C12" s="19">
        <f t="shared" ref="C12:J12" si="2">(C11/C10)*100</f>
        <v>100</v>
      </c>
      <c r="D12" s="19">
        <f t="shared" si="2"/>
        <v>100</v>
      </c>
      <c r="E12" s="19">
        <f t="shared" si="2"/>
        <v>100</v>
      </c>
      <c r="F12" s="19">
        <f t="shared" si="2"/>
        <v>100</v>
      </c>
      <c r="G12" s="19">
        <f t="shared" si="2"/>
        <v>100</v>
      </c>
      <c r="H12" s="19">
        <f t="shared" si="2"/>
        <v>100</v>
      </c>
      <c r="I12" s="19">
        <f t="shared" si="2"/>
        <v>100</v>
      </c>
      <c r="J12" s="26">
        <f t="shared" si="2"/>
        <v>100</v>
      </c>
    </row>
    <row r="13" spans="1:10" ht="15.75" x14ac:dyDescent="0.25">
      <c r="A13" s="14" t="s">
        <v>14</v>
      </c>
      <c r="B13" s="20">
        <v>140402</v>
      </c>
      <c r="C13" s="21">
        <v>3061.8</v>
      </c>
      <c r="D13" s="17">
        <v>16710</v>
      </c>
      <c r="E13" s="17">
        <v>33697</v>
      </c>
      <c r="F13" s="22">
        <v>5488</v>
      </c>
      <c r="G13" s="17">
        <v>1768</v>
      </c>
      <c r="H13" s="23">
        <v>1999.2</v>
      </c>
      <c r="I13" s="23">
        <f>SUM(B13:H13)</f>
        <v>203126</v>
      </c>
      <c r="J13" s="18">
        <v>30817</v>
      </c>
    </row>
    <row r="14" spans="1:10" ht="16.5" thickBot="1" x14ac:dyDescent="0.3">
      <c r="A14" s="24" t="s">
        <v>15</v>
      </c>
      <c r="B14" s="25">
        <f>B13/B11</f>
        <v>5.7976627988603049</v>
      </c>
      <c r="C14" s="25">
        <f t="shared" ref="C14:J14" si="3">C13/C11</f>
        <v>5.4</v>
      </c>
      <c r="D14" s="25">
        <f t="shared" si="3"/>
        <v>6.3657142857142857</v>
      </c>
      <c r="E14" s="25">
        <f t="shared" si="3"/>
        <v>6.2</v>
      </c>
      <c r="F14" s="25">
        <f t="shared" si="3"/>
        <v>3.5</v>
      </c>
      <c r="G14" s="25">
        <f t="shared" si="3"/>
        <v>4</v>
      </c>
      <c r="H14" s="25">
        <f t="shared" si="3"/>
        <v>4.2</v>
      </c>
      <c r="I14" s="25">
        <f t="shared" si="3"/>
        <v>5.7493914520237759</v>
      </c>
      <c r="J14" s="25">
        <f t="shared" si="3"/>
        <v>3.3999338040600176</v>
      </c>
    </row>
    <row r="15" spans="1:10" ht="15.75" x14ac:dyDescent="0.25">
      <c r="A15" s="6" t="s">
        <v>17</v>
      </c>
      <c r="B15" s="7"/>
      <c r="C15" s="7"/>
      <c r="D15" s="7"/>
      <c r="E15" s="7"/>
      <c r="F15" s="7"/>
      <c r="G15" s="7"/>
      <c r="H15" s="7"/>
      <c r="I15" s="7"/>
      <c r="J15" s="8"/>
    </row>
    <row r="16" spans="1:10" ht="15.75" x14ac:dyDescent="0.25">
      <c r="A16" s="9" t="s">
        <v>11</v>
      </c>
      <c r="B16" s="10">
        <v>25517</v>
      </c>
      <c r="C16" s="11">
        <v>513</v>
      </c>
      <c r="D16" s="10">
        <v>1826</v>
      </c>
      <c r="E16" s="10">
        <v>5027</v>
      </c>
      <c r="F16" s="10">
        <v>0</v>
      </c>
      <c r="G16" s="10">
        <v>84</v>
      </c>
      <c r="H16" s="10">
        <v>70</v>
      </c>
      <c r="I16" s="12">
        <f>SUM(B16:H16)</f>
        <v>33037</v>
      </c>
      <c r="J16" s="13">
        <v>9716</v>
      </c>
    </row>
    <row r="17" spans="1:10" ht="15.75" x14ac:dyDescent="0.25">
      <c r="A17" s="14" t="s">
        <v>12</v>
      </c>
      <c r="B17" s="15">
        <v>25517</v>
      </c>
      <c r="C17" s="16">
        <v>513</v>
      </c>
      <c r="D17" s="17">
        <v>1826</v>
      </c>
      <c r="E17" s="17">
        <v>5027</v>
      </c>
      <c r="F17" s="16">
        <v>0</v>
      </c>
      <c r="G17" s="17">
        <v>84</v>
      </c>
      <c r="H17" s="17">
        <v>70</v>
      </c>
      <c r="I17" s="17">
        <f>SUM(B17:H17)</f>
        <v>33037</v>
      </c>
      <c r="J17" s="18">
        <v>9716</v>
      </c>
    </row>
    <row r="18" spans="1:10" ht="15.75" x14ac:dyDescent="0.25">
      <c r="A18" s="9" t="s">
        <v>13</v>
      </c>
      <c r="B18" s="19">
        <f>(B17/B16)*100</f>
        <v>100</v>
      </c>
      <c r="C18" s="19">
        <f t="shared" ref="C18:J18" si="4">(C17/C16)*100</f>
        <v>100</v>
      </c>
      <c r="D18" s="19">
        <f t="shared" si="4"/>
        <v>100</v>
      </c>
      <c r="E18" s="19">
        <f t="shared" si="4"/>
        <v>100</v>
      </c>
      <c r="F18" s="19" t="e">
        <f t="shared" si="4"/>
        <v>#DIV/0!</v>
      </c>
      <c r="G18" s="19">
        <f t="shared" si="4"/>
        <v>100</v>
      </c>
      <c r="H18" s="19">
        <f t="shared" si="4"/>
        <v>100</v>
      </c>
      <c r="I18" s="19">
        <f t="shared" si="4"/>
        <v>100</v>
      </c>
      <c r="J18" s="19">
        <f t="shared" si="4"/>
        <v>100</v>
      </c>
    </row>
    <row r="19" spans="1:10" ht="15.75" x14ac:dyDescent="0.25">
      <c r="A19" s="14" t="s">
        <v>14</v>
      </c>
      <c r="B19" s="20">
        <v>116316</v>
      </c>
      <c r="C19" s="21">
        <v>2309</v>
      </c>
      <c r="D19" s="17">
        <v>10043</v>
      </c>
      <c r="E19" s="17">
        <v>19856.650000000001</v>
      </c>
      <c r="F19" s="22">
        <v>0</v>
      </c>
      <c r="G19" s="17">
        <v>336</v>
      </c>
      <c r="H19" s="23">
        <v>172.2</v>
      </c>
      <c r="I19" s="23">
        <f>SUM(B19:H19)</f>
        <v>149032.85</v>
      </c>
      <c r="J19" s="18">
        <v>28525</v>
      </c>
    </row>
    <row r="20" spans="1:10" ht="16.5" thickBot="1" x14ac:dyDescent="0.3">
      <c r="A20" s="24" t="s">
        <v>15</v>
      </c>
      <c r="B20" s="25">
        <f>B19/B17</f>
        <v>4.5583728494729003</v>
      </c>
      <c r="C20" s="25">
        <f t="shared" ref="C20:J20" si="5">C19/C17</f>
        <v>4.5009746588693957</v>
      </c>
      <c r="D20" s="25">
        <f t="shared" si="5"/>
        <v>5.5</v>
      </c>
      <c r="E20" s="25">
        <f t="shared" si="5"/>
        <v>3.95</v>
      </c>
      <c r="F20" s="25" t="e">
        <f t="shared" si="5"/>
        <v>#DIV/0!</v>
      </c>
      <c r="G20" s="25">
        <f t="shared" si="5"/>
        <v>4</v>
      </c>
      <c r="H20" s="25">
        <f t="shared" si="5"/>
        <v>2.46</v>
      </c>
      <c r="I20" s="25">
        <f t="shared" si="5"/>
        <v>4.5110890819384331</v>
      </c>
      <c r="J20" s="25">
        <f t="shared" si="5"/>
        <v>2.9358789625360231</v>
      </c>
    </row>
    <row r="21" spans="1:10" ht="15.75" x14ac:dyDescent="0.25">
      <c r="A21" s="6" t="s">
        <v>18</v>
      </c>
      <c r="B21" s="7"/>
      <c r="C21" s="7"/>
      <c r="D21" s="7"/>
      <c r="E21" s="7"/>
      <c r="F21" s="7"/>
      <c r="G21" s="7"/>
      <c r="H21" s="7"/>
      <c r="I21" s="7"/>
      <c r="J21" s="8"/>
    </row>
    <row r="22" spans="1:10" ht="15.75" x14ac:dyDescent="0.25">
      <c r="A22" s="9" t="s">
        <v>11</v>
      </c>
      <c r="B22" s="10">
        <v>10930</v>
      </c>
      <c r="C22" s="11">
        <v>3104</v>
      </c>
      <c r="D22" s="10">
        <v>2363</v>
      </c>
      <c r="E22" s="10">
        <v>2082</v>
      </c>
      <c r="F22" s="10">
        <v>0</v>
      </c>
      <c r="G22" s="10">
        <v>425</v>
      </c>
      <c r="H22" s="10">
        <v>218</v>
      </c>
      <c r="I22" s="12">
        <f>SUM(B22:H22)</f>
        <v>19122</v>
      </c>
      <c r="J22" s="13">
        <v>2556</v>
      </c>
    </row>
    <row r="23" spans="1:10" ht="15.75" x14ac:dyDescent="0.25">
      <c r="A23" s="14" t="s">
        <v>12</v>
      </c>
      <c r="B23" s="15">
        <v>10930</v>
      </c>
      <c r="C23" s="16">
        <v>3104</v>
      </c>
      <c r="D23" s="17">
        <v>2363</v>
      </c>
      <c r="E23" s="17">
        <v>2082</v>
      </c>
      <c r="F23" s="16">
        <v>0</v>
      </c>
      <c r="G23" s="17">
        <v>425</v>
      </c>
      <c r="H23" s="17">
        <v>218</v>
      </c>
      <c r="I23" s="17">
        <f>SUM(B23:H23)</f>
        <v>19122</v>
      </c>
      <c r="J23" s="18">
        <v>2556</v>
      </c>
    </row>
    <row r="24" spans="1:10" ht="15.75" x14ac:dyDescent="0.25">
      <c r="A24" s="9" t="s">
        <v>13</v>
      </c>
      <c r="B24" s="19">
        <f>(B23/B22)*100</f>
        <v>100</v>
      </c>
      <c r="C24" s="19">
        <f t="shared" ref="C24:J24" si="6">(C23/C22)*100</f>
        <v>100</v>
      </c>
      <c r="D24" s="19">
        <f t="shared" si="6"/>
        <v>100</v>
      </c>
      <c r="E24" s="19">
        <f t="shared" si="6"/>
        <v>100</v>
      </c>
      <c r="F24" s="19" t="e">
        <f t="shared" si="6"/>
        <v>#DIV/0!</v>
      </c>
      <c r="G24" s="19">
        <f t="shared" si="6"/>
        <v>100</v>
      </c>
      <c r="H24" s="19">
        <f t="shared" si="6"/>
        <v>100</v>
      </c>
      <c r="I24" s="19">
        <f t="shared" si="6"/>
        <v>100</v>
      </c>
      <c r="J24" s="19">
        <f t="shared" si="6"/>
        <v>100</v>
      </c>
    </row>
    <row r="25" spans="1:10" ht="15.75" x14ac:dyDescent="0.25">
      <c r="A25" s="14" t="s">
        <v>14</v>
      </c>
      <c r="B25" s="20">
        <v>50278</v>
      </c>
      <c r="C25" s="21">
        <v>12106</v>
      </c>
      <c r="D25" s="17">
        <v>12760</v>
      </c>
      <c r="E25" s="17">
        <v>8537</v>
      </c>
      <c r="F25" s="22">
        <v>0</v>
      </c>
      <c r="G25" s="17">
        <v>1361</v>
      </c>
      <c r="H25" s="23">
        <v>938</v>
      </c>
      <c r="I25" s="23">
        <f>SUM(B25:H25)</f>
        <v>85980</v>
      </c>
      <c r="J25" s="18">
        <v>7668</v>
      </c>
    </row>
    <row r="26" spans="1:10" ht="16.5" thickBot="1" x14ac:dyDescent="0.3">
      <c r="A26" s="24" t="s">
        <v>15</v>
      </c>
      <c r="B26" s="25">
        <f>B25/B23</f>
        <v>4.5999999999999996</v>
      </c>
      <c r="C26" s="25">
        <f t="shared" ref="C26:J26" si="7">C25/C23</f>
        <v>3.9001288659793816</v>
      </c>
      <c r="D26" s="25">
        <f t="shared" si="7"/>
        <v>5.3999153618281843</v>
      </c>
      <c r="E26" s="25">
        <f t="shared" si="7"/>
        <v>4.1003842459173869</v>
      </c>
      <c r="F26" s="25" t="e">
        <f t="shared" si="7"/>
        <v>#DIV/0!</v>
      </c>
      <c r="G26" s="25">
        <f t="shared" si="7"/>
        <v>3.2023529411764704</v>
      </c>
      <c r="H26" s="25">
        <f t="shared" si="7"/>
        <v>4.3027522935779814</v>
      </c>
      <c r="I26" s="25">
        <f t="shared" si="7"/>
        <v>4.4963915908377787</v>
      </c>
      <c r="J26" s="25">
        <f t="shared" si="7"/>
        <v>3</v>
      </c>
    </row>
    <row r="28" spans="1:10" ht="16.5" thickBot="1" x14ac:dyDescent="0.3">
      <c r="A28" s="42" t="s">
        <v>22</v>
      </c>
      <c r="B28" s="42"/>
      <c r="C28" s="42"/>
      <c r="D28" s="42"/>
      <c r="E28" s="42"/>
      <c r="F28" s="42"/>
      <c r="G28" s="42"/>
      <c r="H28" s="42"/>
      <c r="I28" s="42"/>
      <c r="J28" s="42"/>
    </row>
    <row r="29" spans="1:10" ht="16.5" thickBot="1" x14ac:dyDescent="0.3">
      <c r="A29" s="43" t="s">
        <v>19</v>
      </c>
      <c r="B29" s="44"/>
      <c r="C29" s="44"/>
      <c r="D29" s="44"/>
      <c r="E29" s="44"/>
      <c r="F29" s="44"/>
      <c r="G29" s="44"/>
      <c r="H29" s="44"/>
      <c r="I29" s="44"/>
      <c r="J29" s="45"/>
    </row>
    <row r="30" spans="1:10" ht="27" thickTop="1" thickBot="1" x14ac:dyDescent="0.3">
      <c r="A30" s="27" t="s">
        <v>23</v>
      </c>
      <c r="B30" s="28" t="s">
        <v>1</v>
      </c>
      <c r="C30" s="28" t="s">
        <v>2</v>
      </c>
      <c r="D30" s="28" t="s">
        <v>3</v>
      </c>
      <c r="E30" s="28" t="s">
        <v>4</v>
      </c>
      <c r="F30" s="28" t="s">
        <v>5</v>
      </c>
      <c r="G30" s="28" t="s">
        <v>6</v>
      </c>
      <c r="H30" s="28" t="s">
        <v>7</v>
      </c>
      <c r="I30" s="29" t="s">
        <v>8</v>
      </c>
      <c r="J30" s="30" t="s">
        <v>9</v>
      </c>
    </row>
    <row r="31" spans="1:10" ht="16.5" thickTop="1" thickBot="1" x14ac:dyDescent="0.3">
      <c r="A31" s="31" t="s">
        <v>20</v>
      </c>
      <c r="B31" s="32">
        <v>61093</v>
      </c>
      <c r="C31" s="33">
        <v>4184</v>
      </c>
      <c r="D31" s="33">
        <v>6912</v>
      </c>
      <c r="E31" s="33">
        <v>12544</v>
      </c>
      <c r="F31" s="33">
        <v>1568</v>
      </c>
      <c r="G31" s="33">
        <v>1033</v>
      </c>
      <c r="H31" s="33">
        <v>953</v>
      </c>
      <c r="I31" s="33">
        <f>SUM(B31:H31)</f>
        <v>88287</v>
      </c>
      <c r="J31" s="33">
        <v>21440</v>
      </c>
    </row>
    <row r="32" spans="1:10" ht="15.75" thickBot="1" x14ac:dyDescent="0.3">
      <c r="A32" s="34" t="s">
        <v>12</v>
      </c>
      <c r="B32" s="35">
        <f>B5+ B11+B17+B23</f>
        <v>61093</v>
      </c>
      <c r="C32" s="35">
        <f t="shared" ref="C32:J32" si="8">C5+ C11+C17+C23</f>
        <v>4184</v>
      </c>
      <c r="D32" s="35">
        <f t="shared" si="8"/>
        <v>6912</v>
      </c>
      <c r="E32" s="35">
        <f t="shared" si="8"/>
        <v>12544</v>
      </c>
      <c r="F32" s="35">
        <f t="shared" si="8"/>
        <v>1568</v>
      </c>
      <c r="G32" s="35">
        <f t="shared" si="8"/>
        <v>1033</v>
      </c>
      <c r="H32" s="35">
        <f t="shared" si="8"/>
        <v>953</v>
      </c>
      <c r="I32" s="35">
        <f t="shared" si="8"/>
        <v>88287</v>
      </c>
      <c r="J32" s="35">
        <f t="shared" si="8"/>
        <v>21440</v>
      </c>
    </row>
    <row r="33" spans="1:10" ht="15.75" thickBot="1" x14ac:dyDescent="0.3">
      <c r="A33" s="36" t="s">
        <v>13</v>
      </c>
      <c r="B33" s="37">
        <f>(B32/B31)*100</f>
        <v>100</v>
      </c>
      <c r="C33" s="37">
        <f t="shared" ref="C33:J33" si="9">(C32/C31)*100</f>
        <v>100</v>
      </c>
      <c r="D33" s="37">
        <f t="shared" si="9"/>
        <v>100</v>
      </c>
      <c r="E33" s="37">
        <f t="shared" si="9"/>
        <v>100</v>
      </c>
      <c r="F33" s="37">
        <f t="shared" si="9"/>
        <v>100</v>
      </c>
      <c r="G33" s="37">
        <f t="shared" si="9"/>
        <v>100</v>
      </c>
      <c r="H33" s="37">
        <f t="shared" si="9"/>
        <v>100</v>
      </c>
      <c r="I33" s="37">
        <f t="shared" si="9"/>
        <v>100</v>
      </c>
      <c r="J33" s="37">
        <f t="shared" si="9"/>
        <v>100</v>
      </c>
    </row>
    <row r="34" spans="1:10" ht="15.75" thickBot="1" x14ac:dyDescent="0.3">
      <c r="A34" s="38" t="s">
        <v>14</v>
      </c>
      <c r="B34" s="39">
        <f>B7+B13+B19+B25</f>
        <v>308656.5</v>
      </c>
      <c r="C34" s="39">
        <f t="shared" ref="C34:J34" si="10">C7+C13+C19+C25</f>
        <v>17476.8</v>
      </c>
      <c r="D34" s="39">
        <f t="shared" si="10"/>
        <v>39954</v>
      </c>
      <c r="E34" s="39">
        <f t="shared" si="10"/>
        <v>62090.65</v>
      </c>
      <c r="F34" s="39">
        <f t="shared" si="10"/>
        <v>5488</v>
      </c>
      <c r="G34" s="39">
        <f t="shared" si="10"/>
        <v>3720</v>
      </c>
      <c r="H34" s="39">
        <f t="shared" si="10"/>
        <v>3693.7999999999997</v>
      </c>
      <c r="I34" s="39">
        <f t="shared" si="10"/>
        <v>441079.75</v>
      </c>
      <c r="J34" s="39">
        <f t="shared" si="10"/>
        <v>67145</v>
      </c>
    </row>
    <row r="35" spans="1:10" ht="15.75" thickBot="1" x14ac:dyDescent="0.3">
      <c r="A35" s="40" t="s">
        <v>15</v>
      </c>
      <c r="B35" s="25">
        <f>B34/B32</f>
        <v>5.0522400274990584</v>
      </c>
      <c r="C35" s="25">
        <f t="shared" ref="C35:J35" si="11">C34/C32</f>
        <v>4.1770554493307834</v>
      </c>
      <c r="D35" s="25">
        <f t="shared" si="11"/>
        <v>5.7803819444444446</v>
      </c>
      <c r="E35" s="25">
        <f t="shared" si="11"/>
        <v>4.9498286033163268</v>
      </c>
      <c r="F35" s="25">
        <f t="shared" si="11"/>
        <v>3.5</v>
      </c>
      <c r="G35" s="25">
        <f t="shared" si="11"/>
        <v>3.601161665053243</v>
      </c>
      <c r="H35" s="25">
        <f t="shared" si="11"/>
        <v>3.8759706190975862</v>
      </c>
      <c r="I35" s="25">
        <f t="shared" si="11"/>
        <v>4.9959761912852398</v>
      </c>
      <c r="J35" s="25">
        <f t="shared" si="11"/>
        <v>3.1317630597014925</v>
      </c>
    </row>
    <row r="36" spans="1:10" x14ac:dyDescent="0.25">
      <c r="A36" s="1">
        <v>2021</v>
      </c>
      <c r="B36" s="1">
        <v>6.67</v>
      </c>
      <c r="C36" s="1">
        <v>5.09</v>
      </c>
      <c r="D36" s="1">
        <v>6.21</v>
      </c>
      <c r="E36" s="1">
        <v>5.36</v>
      </c>
      <c r="F36" s="1">
        <v>5.41</v>
      </c>
      <c r="G36" s="1">
        <v>3.28</v>
      </c>
      <c r="H36" s="1">
        <v>4.96</v>
      </c>
      <c r="I36" s="1">
        <v>6.32</v>
      </c>
      <c r="J36" s="1">
        <v>3.03</v>
      </c>
    </row>
    <row r="37" spans="1:10" x14ac:dyDescent="0.25">
      <c r="A37" s="1" t="s">
        <v>24</v>
      </c>
      <c r="B37" s="46">
        <f>B35/B36</f>
        <v>0.75745727548711517</v>
      </c>
      <c r="C37" s="46">
        <f t="shared" ref="C37:J37" si="12">C35/C36</f>
        <v>0.82063957747166671</v>
      </c>
      <c r="D37" s="46">
        <f t="shared" si="12"/>
        <v>0.93081834854177858</v>
      </c>
      <c r="E37" s="46">
        <f t="shared" si="12"/>
        <v>0.92347548569334448</v>
      </c>
      <c r="F37" s="46">
        <f t="shared" si="12"/>
        <v>0.64695009242144175</v>
      </c>
      <c r="G37" s="46">
        <f t="shared" si="12"/>
        <v>1.0979151417845254</v>
      </c>
      <c r="H37" s="46">
        <f t="shared" si="12"/>
        <v>0.78144568933419079</v>
      </c>
      <c r="I37" s="46">
        <f t="shared" si="12"/>
        <v>0.79050256191222146</v>
      </c>
      <c r="J37" s="46">
        <f t="shared" si="12"/>
        <v>1.0335851682183144</v>
      </c>
    </row>
    <row r="41" spans="1:10" x14ac:dyDescent="0.25">
      <c r="A41" s="1" t="s">
        <v>21</v>
      </c>
      <c r="E41" s="1">
        <v>1</v>
      </c>
    </row>
    <row r="49" spans="9:9" x14ac:dyDescent="0.25">
      <c r="I49" s="1">
        <f>SUM(B49:H49)</f>
        <v>0</v>
      </c>
    </row>
  </sheetData>
  <protectedRanges>
    <protectedRange sqref="B5:H5 J5 B11:H11 J11 B17:H17 J17 B23:H23 J23" name="Oblast1_6_1_5"/>
    <protectedRange sqref="B7:H7 J7 B13:H13 J13 B19:H19 J19 B25:H25 J25" name="Oblast1_7_1_1"/>
    <protectedRange sqref="B4:H4 J4" name="Oblast1_6_1_1_1_1"/>
    <protectedRange sqref="B10:H10 J10" name="Oblast1_6_1_2_1_1"/>
    <protectedRange sqref="B16:H16 J16" name="Oblast1_6_1_3_1_1"/>
    <protectedRange sqref="B22:H22 J22" name="Oblast1_6_1_4_1_1"/>
  </protectedRanges>
  <mergeCells count="3">
    <mergeCell ref="A1:J1"/>
    <mergeCell ref="A28:J28"/>
    <mergeCell ref="A29:J29"/>
  </mergeCells>
  <pageMargins left="0.70866141732283472" right="0.70866141732283472" top="0.19685039370078741" bottom="0" header="0.31496062992125984" footer="0.31496062992125984"/>
  <pageSetup paperSize="9" scale="8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SZIF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Plíhalová Šárka</dc:creator>
  <cp:lastModifiedBy>Hana Dufková</cp:lastModifiedBy>
  <cp:lastPrinted>2022-07-28T07:02:14Z</cp:lastPrinted>
  <dcterms:created xsi:type="dcterms:W3CDTF">2022-07-08T10:04:58Z</dcterms:created>
  <dcterms:modified xsi:type="dcterms:W3CDTF">2022-08-17T10:31:27Z</dcterms:modified>
</cp:coreProperties>
</file>